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50" yWindow="465" windowWidth="20070" windowHeight="5670" tabRatio="891"/>
  </bookViews>
  <sheets>
    <sheet name="Balance sheet 311014" sheetId="7" r:id="rId1"/>
    <sheet name="SoFA" sheetId="17" r:id="rId2"/>
    <sheet name="SoFA Q4" sheetId="39" r:id="rId3"/>
    <sheet name="Transition costs" sheetId="41" r:id="rId4"/>
  </sheets>
  <definedNames>
    <definedName name="_xlnm.Print_Area" localSheetId="1">SoFA!$A$2:$Z$93</definedName>
    <definedName name="_xlnm.Print_Area" localSheetId="2">'SoFA Q4'!$A$1:$Z$77</definedName>
    <definedName name="Q4stafftime" localSheetId="2">#REF!</definedName>
    <definedName name="Q4stafftime">#REF!</definedName>
    <definedName name="RW" localSheetId="2">'SoFA Q4'!#REF!</definedName>
    <definedName name="RW">SoFA!#REF!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41" l="1"/>
  <c r="E21" i="41" s="1"/>
  <c r="E18" i="41"/>
  <c r="E8" i="41"/>
  <c r="E6" i="41"/>
  <c r="E20" i="41"/>
</calcChain>
</file>

<file path=xl/sharedStrings.xml><?xml version="1.0" encoding="utf-8"?>
<sst xmlns="http://schemas.openxmlformats.org/spreadsheetml/2006/main" count="436" uniqueCount="216">
  <si>
    <t xml:space="preserve">Membership Income </t>
  </si>
  <si>
    <t xml:space="preserve">Gift Aid Claims </t>
  </si>
  <si>
    <t xml:space="preserve">Conference Income </t>
  </si>
  <si>
    <t xml:space="preserve">Incoming Grants </t>
  </si>
  <si>
    <t xml:space="preserve">Bank Interest Received </t>
  </si>
  <si>
    <t xml:space="preserve">Other Miscellaneous Income </t>
  </si>
  <si>
    <t>Governance</t>
  </si>
  <si>
    <t>Fundraising</t>
  </si>
  <si>
    <t>Theft recoveries</t>
  </si>
  <si>
    <t>Donations Received</t>
  </si>
  <si>
    <t>Vehicles</t>
  </si>
  <si>
    <t>Prepayments</t>
  </si>
  <si>
    <t>Theft</t>
  </si>
  <si>
    <t>Fixed Assets</t>
  </si>
  <si>
    <t>Trade Creditors</t>
  </si>
  <si>
    <t>IT Equipment</t>
  </si>
  <si>
    <t>Current Assets</t>
  </si>
  <si>
    <t>Cash in Hand &amp; Bank</t>
  </si>
  <si>
    <t>Current Liabilities</t>
  </si>
  <si>
    <t xml:space="preserve"> -   </t>
  </si>
  <si>
    <t>Long Term Liabilities</t>
  </si>
  <si>
    <t>Corporate Reserves &amp; Trust Funds</t>
  </si>
  <si>
    <t>Corporate Revenue Reserves brought forward</t>
  </si>
  <si>
    <t>Net Assets</t>
  </si>
  <si>
    <r>
      <rPr>
        <u/>
        <sz val="11"/>
        <color indexed="8"/>
        <rFont val="Calibri"/>
        <family val="2"/>
      </rPr>
      <t>Current</t>
    </r>
    <r>
      <rPr>
        <sz val="11"/>
        <color theme="1"/>
        <rFont val="Calibri"/>
        <family val="2"/>
        <scheme val="minor"/>
      </rPr>
      <t xml:space="preserve"> Assets less Current Liabilities</t>
    </r>
  </si>
  <si>
    <r>
      <rPr>
        <u/>
        <sz val="11"/>
        <color indexed="8"/>
        <rFont val="Calibri"/>
        <family val="2"/>
      </rPr>
      <t>Total</t>
    </r>
    <r>
      <rPr>
        <sz val="11"/>
        <color theme="1"/>
        <rFont val="Calibri"/>
        <family val="2"/>
        <scheme val="minor"/>
      </rPr>
      <t xml:space="preserve"> Assets less Current Liabilities</t>
    </r>
  </si>
  <si>
    <t>Deferred Income (WMF Grant less Q2)</t>
  </si>
  <si>
    <t>Wikimedia UK</t>
  </si>
  <si>
    <t>direct costs</t>
  </si>
  <si>
    <t>£</t>
  </si>
  <si>
    <t>overhead allocation</t>
  </si>
  <si>
    <t>Furniture</t>
  </si>
  <si>
    <t>Debtors and prepayments</t>
  </si>
  <si>
    <t>Other Creditors and accruals</t>
  </si>
  <si>
    <t>Corporate Surplus/(Deficit) for the period</t>
  </si>
  <si>
    <t>Projects sub-total</t>
  </si>
  <si>
    <t>Staff costs</t>
  </si>
  <si>
    <t>Sundry debtors</t>
  </si>
  <si>
    <t>Gift Aid Receivable</t>
  </si>
  <si>
    <t>Quarterly Financial Management Report</t>
  </si>
  <si>
    <t xml:space="preserve">Quarterly Management Accounts </t>
  </si>
  <si>
    <t>Administration</t>
  </si>
  <si>
    <t>admin sub-total</t>
  </si>
  <si>
    <t>projects 
totals</t>
  </si>
  <si>
    <t>SORP-based performance ratios:-</t>
  </si>
  <si>
    <t>Governance %/Charit.Projects</t>
  </si>
  <si>
    <t>Fundraising %/Funds raised</t>
  </si>
  <si>
    <t>Charitable Projects %/Tot.Exp.</t>
  </si>
  <si>
    <t>Legal</t>
  </si>
  <si>
    <t>Other admin</t>
  </si>
  <si>
    <t>NL</t>
  </si>
  <si>
    <t>-</t>
  </si>
  <si>
    <t>Prior Year</t>
  </si>
  <si>
    <t>Change</t>
  </si>
  <si>
    <t>International Chapter Support</t>
  </si>
  <si>
    <t>Community</t>
  </si>
  <si>
    <t>Promoting Free Knowledge</t>
  </si>
  <si>
    <t>GLAM Outreach</t>
  </si>
  <si>
    <t>External Relations</t>
  </si>
  <si>
    <t xml:space="preserve">staff costs 
</t>
  </si>
  <si>
    <t>Board costs</t>
  </si>
  <si>
    <t>Office</t>
  </si>
  <si>
    <t>Communications</t>
  </si>
  <si>
    <t>Projects and Fundraising totals</t>
  </si>
  <si>
    <t>Income</t>
  </si>
  <si>
    <t>Volunteer Support</t>
  </si>
  <si>
    <t>Train the trainers</t>
  </si>
  <si>
    <t>Wikimedians in Residence</t>
  </si>
  <si>
    <t>Wikimania 2014</t>
  </si>
  <si>
    <t>Extending Reach</t>
  </si>
  <si>
    <t>Other staff costs</t>
  </si>
  <si>
    <t>Annual Conference and AGM</t>
  </si>
  <si>
    <t>Software Development</t>
  </si>
  <si>
    <t>Merchandise &amp; Publications</t>
  </si>
  <si>
    <t>FDC Grant</t>
  </si>
  <si>
    <t>VARIANCES</t>
  </si>
  <si>
    <t>Grants</t>
  </si>
  <si>
    <t>Donations</t>
  </si>
  <si>
    <t>Gift Aid &amp; Other income</t>
  </si>
  <si>
    <t>objectives</t>
  </si>
  <si>
    <t>Strategic</t>
  </si>
  <si>
    <t>G2a</t>
  </si>
  <si>
    <t>G1, G2a</t>
  </si>
  <si>
    <t>G3, G4, G5</t>
  </si>
  <si>
    <t>G1, G2a, G3</t>
  </si>
  <si>
    <t>G1, G2a, G5</t>
  </si>
  <si>
    <t>G1, G2a, G3, G5</t>
  </si>
  <si>
    <t>Open Space Advocacy</t>
  </si>
  <si>
    <t>G1, G3, G5</t>
  </si>
  <si>
    <t>G2b, G5</t>
  </si>
  <si>
    <t>G2a, G2b</t>
  </si>
  <si>
    <t>G4</t>
  </si>
  <si>
    <t>University &amp; Education Outreach</t>
  </si>
  <si>
    <t>Living Paths</t>
  </si>
  <si>
    <t>Staff loans</t>
  </si>
  <si>
    <t>Discounts</t>
  </si>
  <si>
    <t>Financial Management</t>
  </si>
  <si>
    <t>Statutory Accounts</t>
  </si>
  <si>
    <t>NARRATIVE</t>
  </si>
  <si>
    <t>Dept</t>
  </si>
  <si>
    <t>31 Jan. 2014</t>
  </si>
  <si>
    <t>Activities Totals</t>
  </si>
  <si>
    <t>Net Surplus/(Deficit)</t>
  </si>
  <si>
    <t>Footnotes</t>
  </si>
  <si>
    <t>pro rata</t>
  </si>
  <si>
    <t>BUDGET</t>
  </si>
  <si>
    <t>ACTUALS</t>
  </si>
  <si>
    <t>%</t>
  </si>
  <si>
    <t>Membership &amp; Public Support</t>
  </si>
  <si>
    <t>Statement of Financial Activities</t>
  </si>
  <si>
    <t>project cost variance (not time profiled)</t>
  </si>
  <si>
    <t>Quarter 3</t>
  </si>
  <si>
    <t>Gifts in Kind</t>
  </si>
  <si>
    <t>Legal complaints</t>
  </si>
  <si>
    <t>Projection to 31 January 2015</t>
  </si>
  <si>
    <t>PROJECTED ACTUALS</t>
  </si>
  <si>
    <t>DEBTORS</t>
  </si>
  <si>
    <t>2012/13</t>
  </si>
  <si>
    <t>2013/14</t>
  </si>
  <si>
    <t>2014/15</t>
  </si>
  <si>
    <t>unauthorised DD</t>
  </si>
  <si>
    <t>Rent deposit</t>
  </si>
  <si>
    <t>WMF re Wikimania</t>
  </si>
  <si>
    <t>CREDITORS</t>
  </si>
  <si>
    <t>Accrued grant income</t>
  </si>
  <si>
    <t>Accruals (external audit fee)</t>
  </si>
  <si>
    <t>PAYE</t>
  </si>
  <si>
    <t>Net pay</t>
  </si>
  <si>
    <t>Pension Fund Control</t>
  </si>
  <si>
    <t>Debtors control account</t>
  </si>
  <si>
    <t>E</t>
  </si>
  <si>
    <t>GIFTS IN KIND</t>
  </si>
  <si>
    <t>August</t>
  </si>
  <si>
    <t xml:space="preserve">Royal Society of Chemistry </t>
  </si>
  <si>
    <t>From</t>
  </si>
  <si>
    <t>Costs of WiR which would have been paid as grant</t>
  </si>
  <si>
    <t>Amount</t>
  </si>
  <si>
    <t>Wikipedians in Residence</t>
  </si>
  <si>
    <t>Notional spend on</t>
  </si>
  <si>
    <t>October</t>
  </si>
  <si>
    <t>Natural History Museum</t>
  </si>
  <si>
    <t>2 specimen scanners</t>
  </si>
  <si>
    <t>Computer equipment</t>
  </si>
  <si>
    <t>15 x PCF books</t>
  </si>
  <si>
    <t>Institute of Directors</t>
  </si>
  <si>
    <t>advertising in Director magazine</t>
  </si>
  <si>
    <t xml:space="preserve">stand at Institute of Directors  </t>
  </si>
  <si>
    <t>Capitalised</t>
  </si>
  <si>
    <t>Total gifts in kind income</t>
  </si>
  <si>
    <t>Public Catalogue Foundation</t>
  </si>
  <si>
    <t>Description</t>
  </si>
  <si>
    <t>includes £29k gift in kind</t>
  </si>
  <si>
    <t>staff cost recoverable from WMF</t>
  </si>
  <si>
    <t xml:space="preserve">NARRATIVE </t>
  </si>
  <si>
    <t>project cost variance</t>
  </si>
  <si>
    <t>Gift Aid claims estimate now reduced to £10k for year plus £1k for prior year</t>
  </si>
  <si>
    <t xml:space="preserve">Underspent because AGM held at Wikimania conference </t>
  </si>
  <si>
    <t>Budget used in Q4</t>
  </si>
  <si>
    <t>Staff not in post to deliver major projects</t>
  </si>
  <si>
    <t>Accumulated small gifts kind not recorded</t>
  </si>
  <si>
    <t>EDUWIKI less expensive than expected. More staff time spent on Wikimedians in Residence.</t>
  </si>
  <si>
    <t>Staff costs var. because Welsh staff not in original budget line.</t>
  </si>
  <si>
    <t>Wikimania</t>
  </si>
  <si>
    <t>Expected  Welsh gov to fund but final settlement still under negotiation.</t>
  </si>
  <si>
    <t>Staff  role developed to include Open Space.</t>
  </si>
  <si>
    <t>Extra governance workshop held at Wikimania</t>
  </si>
  <si>
    <t>Staff costs loer than anticipated</t>
  </si>
  <si>
    <t>Fundraising event at Wikimania not in original budget. Extra staff member in Q3 not in original staff time budget.</t>
  </si>
  <si>
    <t>Originally a single budget split over four heads using best estimates.</t>
  </si>
  <si>
    <t>Membership issue legal costs</t>
  </si>
  <si>
    <t>IoD£29k, WiR £11k Scanner £4k</t>
  </si>
  <si>
    <t>Prior year audit fee higher than budget. Staff time for statutory accounts  not budgeted.</t>
  </si>
  <si>
    <t>Wikimania costs: printing. Sundry equipment, laptop, upgrading office Wi-Fi, extra furniture.</t>
  </si>
  <si>
    <t>AGM legal costs</t>
  </si>
  <si>
    <t>lot of volunteer activity for 4 months came  from Wikimania. Directs costs low because of low volunteer demand. Staff costs var. through interim staff and work on Wikimania fringe.</t>
  </si>
  <si>
    <t>£39,250 is expected WMF "claim back" for Wikimania.</t>
  </si>
  <si>
    <t>WiR was on hold for Q1 &amp; Q2.   Q3 includes 10.8k gift in kind.</t>
  </si>
  <si>
    <t>Staff costs lower than anticipated</t>
  </si>
  <si>
    <t>WiR was on hold for Q1 &amp; Q2. Includes £10.8k gift in kind.</t>
  </si>
  <si>
    <t>project-direct</t>
  </si>
  <si>
    <t>Q1-3</t>
  </si>
  <si>
    <t>Staff-direct</t>
  </si>
  <si>
    <t>O/heads</t>
  </si>
  <si>
    <t>project-total</t>
  </si>
  <si>
    <t>Overheads</t>
  </si>
  <si>
    <t>Q1-3 variance</t>
  </si>
  <si>
    <t>dir.costs</t>
  </si>
  <si>
    <t>staff-direct</t>
  </si>
  <si>
    <t>Oncost by %</t>
  </si>
  <si>
    <t>Reserves b/f</t>
  </si>
  <si>
    <t>Reserves c/f</t>
  </si>
  <si>
    <t>Month</t>
  </si>
  <si>
    <t>Included in department spend</t>
  </si>
  <si>
    <t xml:space="preserve"> </t>
  </si>
  <si>
    <t>Marginal cost</t>
  </si>
  <si>
    <t>Transition costs</t>
  </si>
  <si>
    <t>Professional fees</t>
  </si>
  <si>
    <t>DM 2.5 months @ 84162</t>
  </si>
  <si>
    <t>legal</t>
  </si>
  <si>
    <t>recruitment</t>
  </si>
  <si>
    <t>room hire for interview</t>
  </si>
  <si>
    <t>JD fees provision</t>
  </si>
  <si>
    <t>Provision for Ers NIC on payment in lieu (13.8% above monthly threshold)</t>
  </si>
  <si>
    <t>Termination payment</t>
  </si>
  <si>
    <t>pension contribution</t>
  </si>
  <si>
    <r>
      <rPr>
        <sz val="11"/>
        <rFont val="Calibri"/>
        <family val="2"/>
        <scheme val="minor"/>
      </rPr>
      <t>See analysis below, left</t>
    </r>
    <r>
      <rPr>
        <sz val="11"/>
        <color rgb="FFFF0000"/>
        <rFont val="Calibri"/>
        <family val="2"/>
        <scheme val="minor"/>
      </rPr>
      <t>.</t>
    </r>
  </si>
  <si>
    <t>Recovery of direct costs of £51k and staff costs of £9k  included in Q4 misc income</t>
  </si>
  <si>
    <t>Expected recovery from WMF</t>
  </si>
  <si>
    <t>Payment in lieu of notice</t>
  </si>
  <si>
    <t>Gross cost</t>
  </si>
  <si>
    <t>less: JD normal monthly cost of employment</t>
  </si>
  <si>
    <t>A lot of volunteer activity for 4 months came  from Wikimania. Directs costs low because of low volunteer demand. Staff costs var. through interim staff and work on Wikimania fringe.</t>
  </si>
  <si>
    <t>Includes transition costs of £26k</t>
  </si>
  <si>
    <t xml:space="preserve">Includes tanstion costs of </t>
  </si>
  <si>
    <t>For the period to 31 October 2014</t>
  </si>
  <si>
    <t>Balance sheet as at 31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</si>
</sst>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;\(#,##0\);0"/>
    <numFmt numFmtId="166" formatCode="[$-F800]dddd\,\ mmmm\ dd\,\ yyyy"/>
  </numFmts>
  <fonts count="30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.4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.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3" fillId="0" borderId="0" applyFont="0" applyFill="0" applyBorder="0" applyAlignment="0" applyProtection="0"/>
    <xf numFmtId="0" fontId="19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0" fillId="0" borderId="0" xfId="0" applyFont="1"/>
    <xf numFmtId="0" fontId="0" fillId="0" borderId="0" xfId="0"/>
    <xf numFmtId="0" fontId="0" fillId="0" borderId="0" xfId="0" applyFont="1" applyFill="1"/>
    <xf numFmtId="164" fontId="3" fillId="0" borderId="0" xfId="1" applyNumberFormat="1" applyFont="1"/>
    <xf numFmtId="164" fontId="4" fillId="0" borderId="1" xfId="1" applyNumberFormat="1" applyFont="1" applyBorder="1"/>
    <xf numFmtId="164" fontId="3" fillId="0" borderId="6" xfId="1" applyNumberFormat="1" applyFont="1" applyFill="1" applyBorder="1"/>
    <xf numFmtId="164" fontId="3" fillId="0" borderId="0" xfId="1" applyNumberFormat="1" applyFont="1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Fill="1" applyBorder="1"/>
    <xf numFmtId="164" fontId="3" fillId="0" borderId="7" xfId="1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/>
    <xf numFmtId="165" fontId="0" fillId="0" borderId="0" xfId="0" applyNumberFormat="1"/>
    <xf numFmtId="41" fontId="0" fillId="0" borderId="0" xfId="0" applyNumberFormat="1"/>
    <xf numFmtId="41" fontId="0" fillId="0" borderId="0" xfId="0" applyNumberFormat="1" applyBorder="1"/>
    <xf numFmtId="4" fontId="0" fillId="0" borderId="0" xfId="0" applyNumberFormat="1" applyFill="1" applyBorder="1"/>
    <xf numFmtId="0" fontId="10" fillId="0" borderId="0" xfId="0" applyFont="1" applyBorder="1" applyAlignment="1">
      <alignment horizontal="left" vertical="center" readingOrder="1"/>
    </xf>
    <xf numFmtId="0" fontId="0" fillId="0" borderId="0" xfId="0"/>
    <xf numFmtId="41" fontId="10" fillId="0" borderId="0" xfId="0" applyNumberFormat="1" applyFont="1" applyBorder="1" applyAlignment="1">
      <alignment horizontal="left" vertical="center" readingOrder="1"/>
    </xf>
    <xf numFmtId="0" fontId="11" fillId="0" borderId="0" xfId="0" applyFont="1" applyBorder="1" applyAlignment="1">
      <alignment wrapText="1"/>
    </xf>
    <xf numFmtId="1" fontId="11" fillId="0" borderId="0" xfId="0" applyNumberFormat="1" applyFont="1" applyBorder="1" applyAlignment="1">
      <alignment wrapText="1"/>
    </xf>
    <xf numFmtId="165" fontId="3" fillId="0" borderId="0" xfId="1" applyNumberFormat="1" applyFont="1"/>
    <xf numFmtId="0" fontId="13" fillId="0" borderId="0" xfId="0" applyFont="1" applyBorder="1" applyAlignment="1">
      <alignment wrapText="1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5" xfId="0" applyBorder="1"/>
    <xf numFmtId="0" fontId="0" fillId="0" borderId="0" xfId="0"/>
    <xf numFmtId="165" fontId="3" fillId="0" borderId="0" xfId="1" applyNumberFormat="1" applyFont="1" applyFill="1"/>
    <xf numFmtId="0" fontId="0" fillId="0" borderId="3" xfId="0" applyBorder="1"/>
    <xf numFmtId="164" fontId="3" fillId="0" borderId="3" xfId="1" applyNumberFormat="1" applyFont="1" applyBorder="1"/>
    <xf numFmtId="41" fontId="0" fillId="0" borderId="10" xfId="0" applyNumberFormat="1" applyBorder="1"/>
    <xf numFmtId="0" fontId="0" fillId="0" borderId="6" xfId="0" applyBorder="1"/>
    <xf numFmtId="41" fontId="0" fillId="0" borderId="11" xfId="0" applyNumberFormat="1" applyBorder="1"/>
    <xf numFmtId="0" fontId="0" fillId="0" borderId="7" xfId="0" applyBorder="1"/>
    <xf numFmtId="0" fontId="0" fillId="0" borderId="11" xfId="0" applyBorder="1"/>
    <xf numFmtId="0" fontId="0" fillId="0" borderId="19" xfId="0" applyBorder="1"/>
    <xf numFmtId="41" fontId="0" fillId="0" borderId="7" xfId="0" applyNumberFormat="1" applyBorder="1"/>
    <xf numFmtId="0" fontId="0" fillId="0" borderId="20" xfId="0" applyBorder="1"/>
    <xf numFmtId="41" fontId="0" fillId="0" borderId="8" xfId="0" applyNumberFormat="1" applyBorder="1"/>
    <xf numFmtId="0" fontId="15" fillId="0" borderId="0" xfId="0" applyFont="1"/>
    <xf numFmtId="0" fontId="12" fillId="0" borderId="0" xfId="0" applyFont="1" applyBorder="1" applyAlignment="1">
      <alignment horizontal="left" vertical="center" readingOrder="1"/>
    </xf>
    <xf numFmtId="0" fontId="0" fillId="2" borderId="11" xfId="0" applyFill="1" applyBorder="1"/>
    <xf numFmtId="43" fontId="0" fillId="0" borderId="0" xfId="0" applyNumberFormat="1" applyBorder="1"/>
    <xf numFmtId="0" fontId="10" fillId="0" borderId="0" xfId="0" applyFont="1" applyBorder="1" applyAlignment="1">
      <alignment vertical="center" readingOrder="1"/>
    </xf>
    <xf numFmtId="0" fontId="20" fillId="0" borderId="0" xfId="0" applyFont="1"/>
    <xf numFmtId="0" fontId="0" fillId="0" borderId="0" xfId="0"/>
    <xf numFmtId="164" fontId="4" fillId="0" borderId="0" xfId="1" applyNumberFormat="1" applyFont="1" applyBorder="1"/>
    <xf numFmtId="0" fontId="6" fillId="0" borderId="0" xfId="0" applyFont="1" applyBorder="1" applyAlignment="1">
      <alignment horizontal="left" wrapText="1" readingOrder="1"/>
    </xf>
    <xf numFmtId="0" fontId="6" fillId="0" borderId="0" xfId="0" applyFont="1" applyBorder="1" applyAlignment="1">
      <alignment horizontal="left" vertical="center" readingOrder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4" fillId="0" borderId="0" xfId="0" applyFont="1" applyFill="1" applyBorder="1"/>
    <xf numFmtId="0" fontId="10" fillId="0" borderId="0" xfId="0" applyFont="1" applyFill="1" applyBorder="1" applyAlignment="1">
      <alignment horizontal="left" vertical="center" readingOrder="1"/>
    </xf>
    <xf numFmtId="164" fontId="0" fillId="0" borderId="0" xfId="0" applyNumberFormat="1"/>
    <xf numFmtId="164" fontId="4" fillId="0" borderId="0" xfId="1" applyNumberFormat="1" applyFont="1" applyAlignment="1">
      <alignment horizontal="center"/>
    </xf>
    <xf numFmtId="0" fontId="0" fillId="0" borderId="0" xfId="0"/>
    <xf numFmtId="43" fontId="0" fillId="0" borderId="0" xfId="0" applyNumberFormat="1" applyFill="1" applyBorder="1"/>
    <xf numFmtId="0" fontId="0" fillId="2" borderId="7" xfId="0" applyFill="1" applyBorder="1"/>
    <xf numFmtId="165" fontId="0" fillId="2" borderId="11" xfId="0" applyNumberFormat="1" applyFill="1" applyBorder="1"/>
    <xf numFmtId="165" fontId="0" fillId="2" borderId="7" xfId="0" applyNumberFormat="1" applyFill="1" applyBorder="1"/>
    <xf numFmtId="165" fontId="0" fillId="2" borderId="10" xfId="0" applyNumberFormat="1" applyFill="1" applyBorder="1"/>
    <xf numFmtId="165" fontId="0" fillId="2" borderId="8" xfId="0" applyNumberFormat="1" applyFill="1" applyBorder="1"/>
    <xf numFmtId="165" fontId="0" fillId="2" borderId="14" xfId="0" applyNumberFormat="1" applyFill="1" applyBorder="1"/>
    <xf numFmtId="165" fontId="0" fillId="2" borderId="9" xfId="0" applyNumberFormat="1" applyFill="1" applyBorder="1"/>
    <xf numFmtId="164" fontId="3" fillId="0" borderId="0" xfId="1" applyNumberFormat="1" applyFont="1" applyFill="1"/>
    <xf numFmtId="164" fontId="3" fillId="0" borderId="4" xfId="1" applyNumberFormat="1" applyFont="1" applyFill="1" applyBorder="1"/>
    <xf numFmtId="164" fontId="3" fillId="0" borderId="10" xfId="1" applyNumberFormat="1" applyFont="1" applyFill="1" applyBorder="1"/>
    <xf numFmtId="164" fontId="3" fillId="0" borderId="11" xfId="1" applyNumberFormat="1" applyFont="1" applyFill="1" applyBorder="1"/>
    <xf numFmtId="164" fontId="3" fillId="0" borderId="12" xfId="1" applyNumberFormat="1" applyFont="1" applyFill="1" applyBorder="1" applyAlignment="1">
      <alignment horizontal="center"/>
    </xf>
    <xf numFmtId="164" fontId="3" fillId="0" borderId="13" xfId="1" applyNumberFormat="1" applyFont="1" applyFill="1" applyBorder="1"/>
    <xf numFmtId="165" fontId="3" fillId="0" borderId="4" xfId="1" applyNumberFormat="1" applyFont="1" applyFill="1" applyBorder="1"/>
    <xf numFmtId="164" fontId="4" fillId="0" borderId="0" xfId="1" applyNumberFormat="1" applyFont="1" applyFill="1" applyAlignment="1">
      <alignment horizontal="center"/>
    </xf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6" fontId="4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0" fontId="4" fillId="2" borderId="10" xfId="0" applyFont="1" applyFill="1" applyBorder="1" applyAlignment="1">
      <alignment horizontal="left"/>
    </xf>
    <xf numFmtId="164" fontId="4" fillId="0" borderId="0" xfId="1" applyNumberFormat="1" applyFont="1" applyAlignment="1">
      <alignment horizontal="left"/>
    </xf>
    <xf numFmtId="0" fontId="0" fillId="0" borderId="0" xfId="0" applyAlignment="1">
      <alignment vertical="top"/>
    </xf>
    <xf numFmtId="165" fontId="0" fillId="0" borderId="0" xfId="0" applyNumberForma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" fillId="2" borderId="0" xfId="0" applyFont="1" applyFill="1" applyBorder="1"/>
    <xf numFmtId="43" fontId="11" fillId="0" borderId="0" xfId="0" applyNumberFormat="1" applyFont="1" applyBorder="1" applyAlignment="1">
      <alignment wrapText="1"/>
    </xf>
    <xf numFmtId="1" fontId="10" fillId="0" borderId="0" xfId="0" applyNumberFormat="1" applyFont="1" applyBorder="1" applyAlignment="1">
      <alignment horizontal="left" vertical="center" readingOrder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left" vertical="center" readingOrder="1"/>
    </xf>
    <xf numFmtId="0" fontId="0" fillId="0" borderId="0" xfId="0" applyFont="1" applyBorder="1" applyAlignment="1">
      <alignment wrapText="1"/>
    </xf>
    <xf numFmtId="165" fontId="2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21" fillId="0" borderId="0" xfId="0" applyFont="1" applyBorder="1" applyAlignment="1"/>
    <xf numFmtId="1" fontId="22" fillId="0" borderId="0" xfId="0" applyNumberFormat="1" applyFont="1" applyBorder="1" applyAlignment="1">
      <alignment wrapText="1"/>
    </xf>
    <xf numFmtId="0" fontId="0" fillId="0" borderId="0" xfId="0" applyFont="1" applyBorder="1"/>
    <xf numFmtId="165" fontId="16" fillId="2" borderId="0" xfId="0" applyNumberFormat="1" applyFont="1" applyFill="1" applyBorder="1" applyAlignment="1">
      <alignment horizontal="right"/>
    </xf>
    <xf numFmtId="41" fontId="0" fillId="0" borderId="0" xfId="0" applyNumberFormat="1" applyFill="1" applyBorder="1"/>
    <xf numFmtId="0" fontId="7" fillId="0" borderId="0" xfId="0" applyFont="1" applyBorder="1"/>
    <xf numFmtId="10" fontId="4" fillId="0" borderId="0" xfId="0" applyNumberFormat="1" applyFont="1" applyBorder="1"/>
    <xf numFmtId="1" fontId="4" fillId="0" borderId="0" xfId="0" applyNumberFormat="1" applyFont="1" applyBorder="1"/>
    <xf numFmtId="3" fontId="0" fillId="0" borderId="0" xfId="0" applyNumberFormat="1" applyBorder="1"/>
    <xf numFmtId="165" fontId="11" fillId="2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readingOrder="1"/>
    </xf>
    <xf numFmtId="0" fontId="25" fillId="0" borderId="0" xfId="0" applyFont="1" applyBorder="1" applyAlignment="1">
      <alignment horizontal="center"/>
    </xf>
    <xf numFmtId="41" fontId="13" fillId="2" borderId="0" xfId="0" applyNumberFormat="1" applyFont="1" applyFill="1" applyAlignment="1">
      <alignment vertical="top"/>
    </xf>
    <xf numFmtId="41" fontId="11" fillId="2" borderId="0" xfId="0" applyNumberFormat="1" applyFont="1" applyFill="1" applyBorder="1"/>
    <xf numFmtId="0" fontId="11" fillId="2" borderId="0" xfId="0" applyFont="1" applyFill="1" applyBorder="1"/>
    <xf numFmtId="41" fontId="13" fillId="2" borderId="0" xfId="0" applyNumberFormat="1" applyFont="1" applyFill="1" applyBorder="1"/>
    <xf numFmtId="41" fontId="2" fillId="2" borderId="0" xfId="0" applyNumberFormat="1" applyFont="1" applyFill="1" applyBorder="1" applyAlignment="1">
      <alignment vertical="center"/>
    </xf>
    <xf numFmtId="10" fontId="13" fillId="2" borderId="0" xfId="0" applyNumberFormat="1" applyFont="1" applyFill="1" applyBorder="1"/>
    <xf numFmtId="1" fontId="11" fillId="2" borderId="0" xfId="0" applyNumberFormat="1" applyFont="1" applyFill="1" applyBorder="1"/>
    <xf numFmtId="41" fontId="2" fillId="2" borderId="0" xfId="0" applyNumberFormat="1" applyFont="1" applyFill="1" applyBorder="1"/>
    <xf numFmtId="41" fontId="13" fillId="2" borderId="18" xfId="0" applyNumberFormat="1" applyFont="1" applyFill="1" applyBorder="1"/>
    <xf numFmtId="0" fontId="11" fillId="2" borderId="18" xfId="0" applyFont="1" applyFill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horizontal="right" vertical="center"/>
    </xf>
    <xf numFmtId="165" fontId="4" fillId="0" borderId="18" xfId="0" applyNumberFormat="1" applyFont="1" applyBorder="1"/>
    <xf numFmtId="0" fontId="15" fillId="0" borderId="0" xfId="0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/>
    <xf numFmtId="41" fontId="16" fillId="2" borderId="0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 readingOrder="1"/>
    </xf>
    <xf numFmtId="165" fontId="4" fillId="0" borderId="0" xfId="0" applyNumberFormat="1" applyFont="1" applyBorder="1"/>
    <xf numFmtId="0" fontId="0" fillId="0" borderId="10" xfId="0" applyBorder="1" applyAlignment="1">
      <alignment vertical="top"/>
    </xf>
    <xf numFmtId="1" fontId="0" fillId="0" borderId="5" xfId="0" applyNumberFormat="1" applyBorder="1"/>
    <xf numFmtId="0" fontId="0" fillId="0" borderId="5" xfId="0" applyBorder="1" applyAlignment="1">
      <alignment vertical="top"/>
    </xf>
    <xf numFmtId="41" fontId="11" fillId="2" borderId="5" xfId="0" applyNumberFormat="1" applyFont="1" applyFill="1" applyBorder="1"/>
    <xf numFmtId="165" fontId="2" fillId="2" borderId="5" xfId="0" applyNumberFormat="1" applyFont="1" applyFill="1" applyBorder="1" applyAlignment="1">
      <alignment horizontal="right"/>
    </xf>
    <xf numFmtId="0" fontId="11" fillId="2" borderId="5" xfId="0" applyFont="1" applyFill="1" applyBorder="1"/>
    <xf numFmtId="165" fontId="11" fillId="2" borderId="5" xfId="0" applyNumberFormat="1" applyFont="1" applyFill="1" applyBorder="1" applyAlignment="1">
      <alignment horizontal="right" vertical="center"/>
    </xf>
    <xf numFmtId="41" fontId="2" fillId="2" borderId="5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41" fontId="11" fillId="2" borderId="0" xfId="0" applyNumberFormat="1" applyFont="1" applyFill="1" applyBorder="1" applyAlignment="1">
      <alignment vertical="top"/>
    </xf>
    <xf numFmtId="165" fontId="11" fillId="2" borderId="7" xfId="0" applyNumberFormat="1" applyFont="1" applyFill="1" applyBorder="1" applyAlignment="1">
      <alignment horizontal="right" vertical="center"/>
    </xf>
    <xf numFmtId="0" fontId="0" fillId="0" borderId="13" xfId="0" applyBorder="1" applyAlignment="1">
      <alignment vertical="top"/>
    </xf>
    <xf numFmtId="1" fontId="0" fillId="0" borderId="2" xfId="0" applyNumberFormat="1" applyBorder="1"/>
    <xf numFmtId="0" fontId="0" fillId="0" borderId="2" xfId="0" applyBorder="1" applyAlignment="1">
      <alignment vertical="top"/>
    </xf>
    <xf numFmtId="41" fontId="11" fillId="2" borderId="2" xfId="0" applyNumberFormat="1" applyFont="1" applyFill="1" applyBorder="1" applyAlignment="1">
      <alignment vertical="top"/>
    </xf>
    <xf numFmtId="41" fontId="11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right"/>
    </xf>
    <xf numFmtId="0" fontId="11" fillId="2" borderId="2" xfId="0" applyFont="1" applyFill="1" applyBorder="1"/>
    <xf numFmtId="165" fontId="11" fillId="2" borderId="2" xfId="0" applyNumberFormat="1" applyFont="1" applyFill="1" applyBorder="1" applyAlignment="1">
      <alignment horizontal="right" vertical="center"/>
    </xf>
    <xf numFmtId="41" fontId="2" fillId="2" borderId="2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horizontal="right" vertical="center"/>
    </xf>
    <xf numFmtId="1" fontId="18" fillId="0" borderId="10" xfId="0" applyNumberFormat="1" applyFont="1" applyBorder="1"/>
    <xf numFmtId="1" fontId="18" fillId="0" borderId="11" xfId="0" applyNumberFormat="1" applyFont="1" applyBorder="1"/>
    <xf numFmtId="1" fontId="11" fillId="0" borderId="11" xfId="0" applyNumberFormat="1" applyFont="1" applyBorder="1" applyAlignment="1">
      <alignment wrapText="1"/>
    </xf>
    <xf numFmtId="1" fontId="11" fillId="0" borderId="13" xfId="0" applyNumberFormat="1" applyFont="1" applyBorder="1" applyAlignment="1">
      <alignment wrapText="1"/>
    </xf>
    <xf numFmtId="1" fontId="11" fillId="0" borderId="2" xfId="0" applyNumberFormat="1" applyFont="1" applyBorder="1" applyAlignment="1">
      <alignment wrapText="1"/>
    </xf>
    <xf numFmtId="0" fontId="0" fillId="0" borderId="2" xfId="0" applyFont="1" applyFill="1" applyBorder="1"/>
    <xf numFmtId="0" fontId="4" fillId="0" borderId="10" xfId="0" applyFont="1" applyFill="1" applyBorder="1" applyAlignment="1"/>
    <xf numFmtId="1" fontId="11" fillId="0" borderId="5" xfId="0" applyNumberFormat="1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1" fontId="11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 readingOrder="1"/>
    </xf>
    <xf numFmtId="0" fontId="4" fillId="0" borderId="11" xfId="0" applyFont="1" applyFill="1" applyBorder="1"/>
    <xf numFmtId="1" fontId="0" fillId="0" borderId="0" xfId="0" applyNumberFormat="1" applyFill="1" applyBorder="1"/>
    <xf numFmtId="0" fontId="0" fillId="0" borderId="11" xfId="0" applyFill="1" applyBorder="1"/>
    <xf numFmtId="0" fontId="24" fillId="0" borderId="0" xfId="0" applyFont="1" applyFill="1" applyBorder="1" applyAlignment="1">
      <alignment horizontal="left" wrapText="1" readingOrder="1"/>
    </xf>
    <xf numFmtId="0" fontId="11" fillId="0" borderId="13" xfId="0" applyFont="1" applyFill="1" applyBorder="1" applyAlignment="1">
      <alignment wrapText="1"/>
    </xf>
    <xf numFmtId="1" fontId="11" fillId="0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25" fillId="0" borderId="1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41" fontId="17" fillId="2" borderId="23" xfId="0" applyNumberFormat="1" applyFont="1" applyFill="1" applyBorder="1" applyAlignment="1">
      <alignment horizontal="center" readingOrder="1"/>
    </xf>
    <xf numFmtId="0" fontId="15" fillId="0" borderId="0" xfId="0" applyFont="1" applyBorder="1"/>
    <xf numFmtId="165" fontId="13" fillId="2" borderId="0" xfId="0" applyNumberFormat="1" applyFont="1" applyFill="1" applyBorder="1"/>
    <xf numFmtId="165" fontId="16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/>
    <xf numFmtId="165" fontId="11" fillId="2" borderId="18" xfId="0" applyNumberFormat="1" applyFont="1" applyFill="1" applyBorder="1"/>
    <xf numFmtId="165" fontId="11" fillId="2" borderId="5" xfId="0" applyNumberFormat="1" applyFont="1" applyFill="1" applyBorder="1"/>
    <xf numFmtId="0" fontId="13" fillId="4" borderId="0" xfId="0" applyFont="1" applyFill="1" applyBorder="1"/>
    <xf numFmtId="0" fontId="11" fillId="4" borderId="0" xfId="0" applyFont="1" applyFill="1" applyBorder="1"/>
    <xf numFmtId="0" fontId="11" fillId="4" borderId="5" xfId="0" applyFont="1" applyFill="1" applyBorder="1"/>
    <xf numFmtId="0" fontId="11" fillId="4" borderId="2" xfId="0" applyFont="1" applyFill="1" applyBorder="1"/>
    <xf numFmtId="0" fontId="17" fillId="4" borderId="0" xfId="0" applyFont="1" applyFill="1" applyBorder="1" applyAlignment="1">
      <alignment horizontal="center" readingOrder="1"/>
    </xf>
    <xf numFmtId="0" fontId="4" fillId="4" borderId="0" xfId="0" applyFont="1" applyFill="1" applyBorder="1" applyAlignment="1">
      <alignment horizontal="center"/>
    </xf>
    <xf numFmtId="165" fontId="0" fillId="4" borderId="0" xfId="0" applyNumberFormat="1" applyFill="1" applyBorder="1"/>
    <xf numFmtId="10" fontId="13" fillId="4" borderId="0" xfId="0" applyNumberFormat="1" applyFont="1" applyFill="1" applyBorder="1"/>
    <xf numFmtId="0" fontId="25" fillId="4" borderId="0" xfId="0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wrapText="1" readingOrder="1"/>
    </xf>
    <xf numFmtId="0" fontId="0" fillId="0" borderId="0" xfId="0" applyFill="1" applyBorder="1" applyAlignment="1">
      <alignment wrapText="1"/>
    </xf>
    <xf numFmtId="165" fontId="4" fillId="0" borderId="0" xfId="0" applyNumberFormat="1" applyFont="1" applyFill="1" applyBorder="1"/>
    <xf numFmtId="165" fontId="13" fillId="4" borderId="0" xfId="0" applyNumberFormat="1" applyFont="1" applyFill="1" applyBorder="1" applyAlignment="1">
      <alignment horizontal="right" vertical="center"/>
    </xf>
    <xf numFmtId="165" fontId="11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/>
    <xf numFmtId="0" fontId="23" fillId="0" borderId="0" xfId="0" applyFont="1" applyFill="1" applyBorder="1" applyAlignment="1">
      <alignment vertical="center" readingOrder="1"/>
    </xf>
    <xf numFmtId="0" fontId="23" fillId="0" borderId="0" xfId="0" applyFont="1" applyFill="1" applyBorder="1" applyAlignment="1">
      <alignment horizontal="left" vertical="center" readingOrder="1"/>
    </xf>
    <xf numFmtId="0" fontId="23" fillId="0" borderId="0" xfId="0" applyFont="1" applyBorder="1" applyAlignment="1">
      <alignment horizontal="left" vertical="center" readingOrder="1"/>
    </xf>
    <xf numFmtId="41" fontId="23" fillId="2" borderId="0" xfId="0" applyNumberFormat="1" applyFont="1" applyFill="1" applyBorder="1" applyAlignment="1">
      <alignment horizontal="left" vertical="center" readingOrder="1"/>
    </xf>
    <xf numFmtId="0" fontId="23" fillId="2" borderId="0" xfId="0" applyFont="1" applyFill="1" applyBorder="1" applyAlignment="1">
      <alignment horizontal="left" vertical="center" readingOrder="1"/>
    </xf>
    <xf numFmtId="165" fontId="13" fillId="2" borderId="5" xfId="0" applyNumberFormat="1" applyFont="1" applyFill="1" applyBorder="1"/>
    <xf numFmtId="0" fontId="17" fillId="2" borderId="27" xfId="0" applyFont="1" applyFill="1" applyBorder="1" applyAlignment="1">
      <alignment horizontal="center" wrapText="1" readingOrder="1"/>
    </xf>
    <xf numFmtId="0" fontId="25" fillId="0" borderId="28" xfId="0" applyFont="1" applyBorder="1" applyAlignment="1">
      <alignment horizontal="center"/>
    </xf>
    <xf numFmtId="41" fontId="17" fillId="2" borderId="32" xfId="0" applyNumberFormat="1" applyFont="1" applyFill="1" applyBorder="1" applyAlignment="1">
      <alignment horizontal="center" readingOrder="1"/>
    </xf>
    <xf numFmtId="0" fontId="25" fillId="0" borderId="33" xfId="0" applyFont="1" applyBorder="1" applyAlignment="1">
      <alignment horizontal="center"/>
    </xf>
    <xf numFmtId="41" fontId="17" fillId="2" borderId="3" xfId="0" applyNumberFormat="1" applyFont="1" applyFill="1" applyBorder="1" applyAlignment="1">
      <alignment horizontal="center" wrapText="1" readingOrder="1"/>
    </xf>
    <xf numFmtId="41" fontId="17" fillId="2" borderId="3" xfId="0" applyNumberFormat="1" applyFont="1" applyFill="1" applyBorder="1" applyAlignment="1">
      <alignment horizontal="center" readingOrder="1"/>
    </xf>
    <xf numFmtId="165" fontId="0" fillId="0" borderId="0" xfId="0" applyNumberFormat="1" applyFill="1" applyBorder="1"/>
    <xf numFmtId="0" fontId="4" fillId="0" borderId="0" xfId="0" applyFont="1" applyBorder="1" applyAlignment="1">
      <alignment wrapText="1"/>
    </xf>
    <xf numFmtId="41" fontId="0" fillId="0" borderId="0" xfId="0" applyNumberFormat="1" applyBorder="1" applyAlignment="1">
      <alignment wrapText="1"/>
    </xf>
    <xf numFmtId="0" fontId="6" fillId="0" borderId="0" xfId="0" applyFont="1" applyBorder="1" applyAlignment="1">
      <alignment horizontal="left" vertical="top" readingOrder="1"/>
    </xf>
    <xf numFmtId="165" fontId="2" fillId="2" borderId="33" xfId="0" applyNumberFormat="1" applyFont="1" applyFill="1" applyBorder="1" applyAlignment="1">
      <alignment horizontal="right" vertical="top" readingOrder="1"/>
    </xf>
    <xf numFmtId="165" fontId="6" fillId="2" borderId="0" xfId="0" applyNumberFormat="1" applyFont="1" applyFill="1" applyBorder="1" applyAlignment="1">
      <alignment horizontal="right" vertical="top" readingOrder="1"/>
    </xf>
    <xf numFmtId="165" fontId="6" fillId="2" borderId="28" xfId="0" applyNumberFormat="1" applyFont="1" applyFill="1" applyBorder="1" applyAlignment="1">
      <alignment horizontal="right" vertical="top" readingOrder="1"/>
    </xf>
    <xf numFmtId="165" fontId="6" fillId="4" borderId="0" xfId="0" applyNumberFormat="1" applyFont="1" applyFill="1" applyBorder="1" applyAlignment="1">
      <alignment horizontal="right" vertical="top" readingOrder="1"/>
    </xf>
    <xf numFmtId="165" fontId="0" fillId="2" borderId="33" xfId="0" applyNumberFormat="1" applyFill="1" applyBorder="1" applyAlignment="1">
      <alignment horizontal="right" vertical="top" readingOrder="1"/>
    </xf>
    <xf numFmtId="165" fontId="0" fillId="2" borderId="0" xfId="0" applyNumberFormat="1" applyFill="1" applyBorder="1" applyAlignment="1">
      <alignment horizontal="right" vertical="top" readingOrder="1"/>
    </xf>
    <xf numFmtId="165" fontId="2" fillId="2" borderId="0" xfId="0" applyNumberFormat="1" applyFont="1" applyFill="1" applyBorder="1" applyAlignment="1">
      <alignment horizontal="right" vertical="top" readingOrder="1"/>
    </xf>
    <xf numFmtId="41" fontId="2" fillId="2" borderId="28" xfId="0" applyNumberFormat="1" applyFont="1" applyFill="1" applyBorder="1" applyAlignment="1">
      <alignment horizontal="right" vertical="top" readingOrder="1"/>
    </xf>
    <xf numFmtId="41" fontId="6" fillId="4" borderId="0" xfId="0" applyNumberFormat="1" applyFont="1" applyFill="1" applyBorder="1" applyAlignment="1">
      <alignment horizontal="left" vertical="top" readingOrder="1"/>
    </xf>
    <xf numFmtId="165" fontId="0" fillId="2" borderId="17" xfId="0" applyNumberFormat="1" applyFill="1" applyBorder="1" applyAlignment="1">
      <alignment horizontal="right" vertical="top" readingOrder="1"/>
    </xf>
    <xf numFmtId="165" fontId="2" fillId="2" borderId="17" xfId="0" applyNumberFormat="1" applyFont="1" applyFill="1" applyBorder="1" applyAlignment="1">
      <alignment horizontal="right" vertical="top" readingOrder="1"/>
    </xf>
    <xf numFmtId="165" fontId="2" fillId="2" borderId="7" xfId="0" applyNumberFormat="1" applyFont="1" applyFill="1" applyBorder="1" applyAlignment="1">
      <alignment horizontal="right" vertical="top" readingOrder="1"/>
    </xf>
    <xf numFmtId="41" fontId="2" fillId="2" borderId="11" xfId="0" applyNumberFormat="1" applyFont="1" applyFill="1" applyBorder="1" applyAlignment="1">
      <alignment horizontal="right" vertical="top" readingOrder="1"/>
    </xf>
    <xf numFmtId="41" fontId="2" fillId="4" borderId="0" xfId="0" applyNumberFormat="1" applyFont="1" applyFill="1" applyBorder="1" applyAlignment="1">
      <alignment horizontal="right" vertical="top" readingOrder="1"/>
    </xf>
    <xf numFmtId="0" fontId="9" fillId="0" borderId="0" xfId="0" applyFont="1" applyBorder="1" applyAlignment="1">
      <alignment horizontal="left" vertical="top" readingOrder="1"/>
    </xf>
    <xf numFmtId="165" fontId="6" fillId="2" borderId="33" xfId="0" applyNumberFormat="1" applyFont="1" applyFill="1" applyBorder="1" applyAlignment="1">
      <alignment horizontal="right" vertical="top" readingOrder="1"/>
    </xf>
    <xf numFmtId="165" fontId="11" fillId="2" borderId="33" xfId="0" applyNumberFormat="1" applyFont="1" applyFill="1" applyBorder="1" applyAlignment="1">
      <alignment horizontal="right" vertical="top" readingOrder="1"/>
    </xf>
    <xf numFmtId="165" fontId="11" fillId="2" borderId="0" xfId="0" applyNumberFormat="1" applyFont="1" applyFill="1" applyBorder="1" applyAlignment="1">
      <alignment horizontal="right" vertical="top" readingOrder="1"/>
    </xf>
    <xf numFmtId="165" fontId="11" fillId="2" borderId="17" xfId="0" applyNumberFormat="1" applyFont="1" applyFill="1" applyBorder="1" applyAlignment="1">
      <alignment horizontal="right" vertical="top" readingOrder="1"/>
    </xf>
    <xf numFmtId="9" fontId="11" fillId="2" borderId="17" xfId="0" applyNumberFormat="1" applyFont="1" applyFill="1" applyBorder="1" applyAlignment="1">
      <alignment horizontal="right" vertical="top" readingOrder="1"/>
    </xf>
    <xf numFmtId="9" fontId="11" fillId="2" borderId="7" xfId="0" applyNumberFormat="1" applyFont="1" applyFill="1" applyBorder="1" applyAlignment="1">
      <alignment horizontal="right" vertical="top" readingOrder="1"/>
    </xf>
    <xf numFmtId="165" fontId="2" fillId="2" borderId="11" xfId="0" applyNumberFormat="1" applyFont="1" applyFill="1" applyBorder="1" applyAlignment="1">
      <alignment horizontal="right" vertical="top" readingOrder="1"/>
    </xf>
    <xf numFmtId="9" fontId="11" fillId="2" borderId="28" xfId="0" applyNumberFormat="1" applyFont="1" applyFill="1" applyBorder="1" applyAlignment="1">
      <alignment horizontal="right" vertical="top" readingOrder="1"/>
    </xf>
    <xf numFmtId="9" fontId="11" fillId="4" borderId="0" xfId="0" applyNumberFormat="1" applyFont="1" applyFill="1" applyBorder="1" applyAlignment="1">
      <alignment horizontal="right" vertical="top" readingOrder="1"/>
    </xf>
    <xf numFmtId="0" fontId="0" fillId="0" borderId="0" xfId="0" applyFont="1" applyBorder="1" applyAlignment="1">
      <alignment vertical="top" wrapText="1" readingOrder="1"/>
    </xf>
    <xf numFmtId="165" fontId="11" fillId="2" borderId="0" xfId="0" applyNumberFormat="1" applyFont="1" applyFill="1" applyBorder="1" applyAlignment="1">
      <alignment horizontal="right" vertical="top" wrapText="1" readingOrder="1"/>
    </xf>
    <xf numFmtId="0" fontId="11" fillId="4" borderId="0" xfId="0" applyFont="1" applyFill="1" applyBorder="1" applyAlignment="1">
      <alignment vertical="top" wrapText="1" readingOrder="1"/>
    </xf>
    <xf numFmtId="165" fontId="6" fillId="2" borderId="7" xfId="0" applyNumberFormat="1" applyFont="1" applyFill="1" applyBorder="1" applyAlignment="1">
      <alignment horizontal="right" vertical="top" readingOrder="1"/>
    </xf>
    <xf numFmtId="41" fontId="6" fillId="2" borderId="28" xfId="0" applyNumberFormat="1" applyFont="1" applyFill="1" applyBorder="1" applyAlignment="1">
      <alignment horizontal="right" vertical="top" readingOrder="1"/>
    </xf>
    <xf numFmtId="41" fontId="6" fillId="2" borderId="11" xfId="0" applyNumberFormat="1" applyFont="1" applyFill="1" applyBorder="1" applyAlignment="1">
      <alignment horizontal="right" vertical="top" readingOrder="1"/>
    </xf>
    <xf numFmtId="41" fontId="6" fillId="4" borderId="0" xfId="0" applyNumberFormat="1" applyFont="1" applyFill="1" applyBorder="1" applyAlignment="1">
      <alignment horizontal="right" vertical="top" readingOrder="1"/>
    </xf>
    <xf numFmtId="165" fontId="2" fillId="2" borderId="28" xfId="0" applyNumberFormat="1" applyFont="1" applyFill="1" applyBorder="1" applyAlignment="1">
      <alignment horizontal="right" vertical="top" readingOrder="1"/>
    </xf>
    <xf numFmtId="165" fontId="6" fillId="2" borderId="17" xfId="0" applyNumberFormat="1" applyFont="1" applyFill="1" applyBorder="1" applyAlignment="1">
      <alignment horizontal="right" vertical="top" readingOrder="1"/>
    </xf>
    <xf numFmtId="165" fontId="16" fillId="2" borderId="34" xfId="0" applyNumberFormat="1" applyFont="1" applyFill="1" applyBorder="1" applyAlignment="1">
      <alignment horizontal="right" vertical="top" wrapText="1" readingOrder="1"/>
    </xf>
    <xf numFmtId="165" fontId="13" fillId="2" borderId="18" xfId="0" applyNumberFormat="1" applyFont="1" applyFill="1" applyBorder="1" applyAlignment="1">
      <alignment horizontal="right" vertical="top" wrapText="1" readingOrder="1"/>
    </xf>
    <xf numFmtId="165" fontId="13" fillId="2" borderId="29" xfId="0" applyNumberFormat="1" applyFont="1" applyFill="1" applyBorder="1" applyAlignment="1">
      <alignment horizontal="right" vertical="top" wrapText="1" readingOrder="1"/>
    </xf>
    <xf numFmtId="165" fontId="13" fillId="4" borderId="0" xfId="0" applyNumberFormat="1" applyFont="1" applyFill="1" applyBorder="1" applyAlignment="1">
      <alignment horizontal="right" vertical="top" wrapText="1" readingOrder="1"/>
    </xf>
    <xf numFmtId="165" fontId="13" fillId="2" borderId="34" xfId="0" applyNumberFormat="1" applyFont="1" applyFill="1" applyBorder="1" applyAlignment="1">
      <alignment horizontal="right" vertical="top" wrapText="1" readingOrder="1"/>
    </xf>
    <xf numFmtId="41" fontId="13" fillId="4" borderId="0" xfId="0" applyNumberFormat="1" applyFont="1" applyFill="1" applyBorder="1" applyAlignment="1">
      <alignment vertical="top" wrapText="1" readingOrder="1"/>
    </xf>
    <xf numFmtId="165" fontId="13" fillId="2" borderId="24" xfId="0" applyNumberFormat="1" applyFont="1" applyFill="1" applyBorder="1" applyAlignment="1">
      <alignment horizontal="right" vertical="top" wrapText="1" readingOrder="1"/>
    </xf>
    <xf numFmtId="165" fontId="13" fillId="2" borderId="24" xfId="0" applyNumberFormat="1" applyFont="1" applyFill="1" applyBorder="1" applyAlignment="1">
      <alignment horizontal="right" vertical="top" readingOrder="1"/>
    </xf>
    <xf numFmtId="165" fontId="13" fillId="2" borderId="26" xfId="0" applyNumberFormat="1" applyFont="1" applyFill="1" applyBorder="1" applyAlignment="1">
      <alignment horizontal="right" vertical="top" readingOrder="1"/>
    </xf>
    <xf numFmtId="165" fontId="13" fillId="2" borderId="22" xfId="0" applyNumberFormat="1" applyFont="1" applyFill="1" applyBorder="1" applyAlignment="1">
      <alignment horizontal="right" vertical="top" wrapText="1" readingOrder="1"/>
    </xf>
    <xf numFmtId="9" fontId="11" fillId="2" borderId="29" xfId="0" applyNumberFormat="1" applyFont="1" applyFill="1" applyBorder="1" applyAlignment="1">
      <alignment horizontal="right" vertical="top" readingOrder="1"/>
    </xf>
    <xf numFmtId="165" fontId="2" fillId="2" borderId="33" xfId="0" applyNumberFormat="1" applyFont="1" applyFill="1" applyBorder="1" applyAlignment="1">
      <alignment horizontal="right" vertical="top" wrapText="1" readingOrder="1"/>
    </xf>
    <xf numFmtId="165" fontId="11" fillId="2" borderId="28" xfId="0" applyNumberFormat="1" applyFont="1" applyFill="1" applyBorder="1" applyAlignment="1">
      <alignment horizontal="right" vertical="top" wrapText="1" readingOrder="1"/>
    </xf>
    <xf numFmtId="165" fontId="11" fillId="4" borderId="0" xfId="0" applyNumberFormat="1" applyFont="1" applyFill="1" applyBorder="1" applyAlignment="1">
      <alignment horizontal="right" vertical="top" wrapText="1" readingOrder="1"/>
    </xf>
    <xf numFmtId="41" fontId="11" fillId="4" borderId="0" xfId="0" applyNumberFormat="1" applyFont="1" applyFill="1" applyBorder="1" applyAlignment="1">
      <alignment vertical="top" wrapText="1" readingOrder="1"/>
    </xf>
    <xf numFmtId="0" fontId="0" fillId="0" borderId="0" xfId="0" applyBorder="1" applyAlignment="1">
      <alignment vertical="top" readingOrder="1"/>
    </xf>
    <xf numFmtId="0" fontId="11" fillId="4" borderId="0" xfId="0" applyFont="1" applyFill="1" applyBorder="1" applyAlignment="1">
      <alignment vertical="top" readingOrder="1"/>
    </xf>
    <xf numFmtId="165" fontId="2" fillId="4" borderId="0" xfId="0" applyNumberFormat="1" applyFont="1" applyFill="1" applyBorder="1" applyAlignment="1">
      <alignment horizontal="right" vertical="top" readingOrder="1"/>
    </xf>
    <xf numFmtId="0" fontId="0" fillId="0" borderId="5" xfId="0" applyBorder="1" applyAlignment="1">
      <alignment vertical="top" readingOrder="1"/>
    </xf>
    <xf numFmtId="165" fontId="6" fillId="2" borderId="35" xfId="0" applyNumberFormat="1" applyFont="1" applyFill="1" applyBorder="1" applyAlignment="1">
      <alignment horizontal="right" vertical="top" readingOrder="1"/>
    </xf>
    <xf numFmtId="165" fontId="6" fillId="2" borderId="5" xfId="0" applyNumberFormat="1" applyFont="1" applyFill="1" applyBorder="1" applyAlignment="1">
      <alignment horizontal="right" vertical="top" readingOrder="1"/>
    </xf>
    <xf numFmtId="165" fontId="6" fillId="2" borderId="30" xfId="0" applyNumberFormat="1" applyFont="1" applyFill="1" applyBorder="1" applyAlignment="1">
      <alignment horizontal="right" vertical="top" readingOrder="1"/>
    </xf>
    <xf numFmtId="165" fontId="6" fillId="4" borderId="5" xfId="0" applyNumberFormat="1" applyFont="1" applyFill="1" applyBorder="1" applyAlignment="1">
      <alignment horizontal="right" vertical="top" readingOrder="1"/>
    </xf>
    <xf numFmtId="165" fontId="11" fillId="2" borderId="35" xfId="0" applyNumberFormat="1" applyFont="1" applyFill="1" applyBorder="1" applyAlignment="1">
      <alignment horizontal="right" vertical="top" readingOrder="1"/>
    </xf>
    <xf numFmtId="165" fontId="11" fillId="2" borderId="5" xfId="0" applyNumberFormat="1" applyFont="1" applyFill="1" applyBorder="1" applyAlignment="1">
      <alignment horizontal="right" vertical="top" readingOrder="1"/>
    </xf>
    <xf numFmtId="41" fontId="2" fillId="2" borderId="30" xfId="0" applyNumberFormat="1" applyFont="1" applyFill="1" applyBorder="1" applyAlignment="1">
      <alignment horizontal="right" vertical="top" readingOrder="1"/>
    </xf>
    <xf numFmtId="41" fontId="6" fillId="4" borderId="5" xfId="0" applyNumberFormat="1" applyFont="1" applyFill="1" applyBorder="1" applyAlignment="1">
      <alignment horizontal="left" vertical="top" readingOrder="1"/>
    </xf>
    <xf numFmtId="165" fontId="11" fillId="2" borderId="16" xfId="0" applyNumberFormat="1" applyFont="1" applyFill="1" applyBorder="1" applyAlignment="1">
      <alignment horizontal="right" vertical="top" readingOrder="1"/>
    </xf>
    <xf numFmtId="9" fontId="11" fillId="2" borderId="16" xfId="0" applyNumberFormat="1" applyFont="1" applyFill="1" applyBorder="1" applyAlignment="1">
      <alignment horizontal="right" vertical="top" readingOrder="1"/>
    </xf>
    <xf numFmtId="9" fontId="11" fillId="2" borderId="6" xfId="0" applyNumberFormat="1" applyFont="1" applyFill="1" applyBorder="1" applyAlignment="1">
      <alignment horizontal="right" vertical="top" readingOrder="1"/>
    </xf>
    <xf numFmtId="165" fontId="2" fillId="2" borderId="10" xfId="0" applyNumberFormat="1" applyFont="1" applyFill="1" applyBorder="1" applyAlignment="1">
      <alignment horizontal="right" vertical="top" readingOrder="1"/>
    </xf>
    <xf numFmtId="9" fontId="11" fillId="2" borderId="30" xfId="0" applyNumberFormat="1" applyFont="1" applyFill="1" applyBorder="1" applyAlignment="1">
      <alignment horizontal="right" vertical="top" readingOrder="1"/>
    </xf>
    <xf numFmtId="0" fontId="0" fillId="0" borderId="0" xfId="0" applyFont="1" applyBorder="1" applyAlignment="1">
      <alignment vertical="top" readingOrder="1"/>
    </xf>
    <xf numFmtId="0" fontId="0" fillId="0" borderId="2" xfId="0" applyFont="1" applyFill="1" applyBorder="1" applyAlignment="1">
      <alignment vertical="top" readingOrder="1"/>
    </xf>
    <xf numFmtId="165" fontId="6" fillId="2" borderId="2" xfId="0" applyNumberFormat="1" applyFont="1" applyFill="1" applyBorder="1" applyAlignment="1">
      <alignment horizontal="right" vertical="top" readingOrder="1"/>
    </xf>
    <xf numFmtId="165" fontId="6" fillId="2" borderId="31" xfId="0" applyNumberFormat="1" applyFont="1" applyFill="1" applyBorder="1" applyAlignment="1">
      <alignment horizontal="right" vertical="top" readingOrder="1"/>
    </xf>
    <xf numFmtId="165" fontId="6" fillId="4" borderId="2" xfId="0" applyNumberFormat="1" applyFont="1" applyFill="1" applyBorder="1" applyAlignment="1">
      <alignment horizontal="right" vertical="top" readingOrder="1"/>
    </xf>
    <xf numFmtId="41" fontId="2" fillId="2" borderId="31" xfId="0" applyNumberFormat="1" applyFont="1" applyFill="1" applyBorder="1" applyAlignment="1">
      <alignment horizontal="right" vertical="top" readingOrder="1"/>
    </xf>
    <xf numFmtId="41" fontId="6" fillId="4" borderId="2" xfId="0" applyNumberFormat="1" applyFont="1" applyFill="1" applyBorder="1" applyAlignment="1">
      <alignment horizontal="left" vertical="top" readingOrder="1"/>
    </xf>
    <xf numFmtId="165" fontId="11" fillId="2" borderId="21" xfId="0" applyNumberFormat="1" applyFont="1" applyFill="1" applyBorder="1" applyAlignment="1">
      <alignment horizontal="right" vertical="top" readingOrder="1"/>
    </xf>
    <xf numFmtId="9" fontId="11" fillId="2" borderId="21" xfId="0" applyNumberFormat="1" applyFont="1" applyFill="1" applyBorder="1" applyAlignment="1">
      <alignment horizontal="right" vertical="top" readingOrder="1"/>
    </xf>
    <xf numFmtId="9" fontId="11" fillId="2" borderId="8" xfId="0" applyNumberFormat="1" applyFont="1" applyFill="1" applyBorder="1" applyAlignment="1">
      <alignment horizontal="right" vertical="top" readingOrder="1"/>
    </xf>
    <xf numFmtId="165" fontId="2" fillId="2" borderId="13" xfId="0" applyNumberFormat="1" applyFont="1" applyFill="1" applyBorder="1" applyAlignment="1">
      <alignment horizontal="right" vertical="top" readingOrder="1"/>
    </xf>
    <xf numFmtId="9" fontId="11" fillId="2" borderId="31" xfId="0" applyNumberFormat="1" applyFont="1" applyFill="1" applyBorder="1" applyAlignment="1">
      <alignment horizontal="right" vertical="top" readingOrder="1"/>
    </xf>
    <xf numFmtId="165" fontId="16" fillId="2" borderId="0" xfId="0" applyNumberFormat="1" applyFont="1" applyFill="1" applyBorder="1" applyAlignment="1">
      <alignment horizontal="right" vertical="top" readingOrder="1"/>
    </xf>
    <xf numFmtId="165" fontId="12" fillId="2" borderId="0" xfId="0" applyNumberFormat="1" applyFont="1" applyFill="1" applyBorder="1" applyAlignment="1">
      <alignment horizontal="right" vertical="top" readingOrder="1"/>
    </xf>
    <xf numFmtId="165" fontId="12" fillId="2" borderId="5" xfId="0" applyNumberFormat="1" applyFont="1" applyFill="1" applyBorder="1" applyAlignment="1">
      <alignment horizontal="right" vertical="top" readingOrder="1"/>
    </xf>
    <xf numFmtId="165" fontId="12" fillId="2" borderId="28" xfId="0" applyNumberFormat="1" applyFont="1" applyFill="1" applyBorder="1" applyAlignment="1">
      <alignment horizontal="right" vertical="top" readingOrder="1"/>
    </xf>
    <xf numFmtId="165" fontId="12" fillId="4" borderId="0" xfId="0" applyNumberFormat="1" applyFont="1" applyFill="1" applyBorder="1" applyAlignment="1">
      <alignment horizontal="right" vertical="top" readingOrder="1"/>
    </xf>
    <xf numFmtId="165" fontId="12" fillId="2" borderId="33" xfId="0" applyNumberFormat="1" applyFont="1" applyFill="1" applyBorder="1" applyAlignment="1">
      <alignment horizontal="right" vertical="top" readingOrder="1"/>
    </xf>
    <xf numFmtId="41" fontId="16" fillId="2" borderId="28" xfId="0" applyNumberFormat="1" applyFont="1" applyFill="1" applyBorder="1" applyAlignment="1">
      <alignment horizontal="right" vertical="top" readingOrder="1"/>
    </xf>
    <xf numFmtId="41" fontId="16" fillId="4" borderId="0" xfId="0" applyNumberFormat="1" applyFont="1" applyFill="1" applyBorder="1" applyAlignment="1">
      <alignment vertical="top" readingOrder="1"/>
    </xf>
    <xf numFmtId="165" fontId="13" fillId="2" borderId="17" xfId="0" applyNumberFormat="1" applyFont="1" applyFill="1" applyBorder="1" applyAlignment="1">
      <alignment horizontal="right" vertical="top" readingOrder="1"/>
    </xf>
    <xf numFmtId="9" fontId="13" fillId="2" borderId="17" xfId="0" applyNumberFormat="1" applyFont="1" applyFill="1" applyBorder="1" applyAlignment="1">
      <alignment horizontal="right" vertical="top" readingOrder="1"/>
    </xf>
    <xf numFmtId="9" fontId="13" fillId="2" borderId="7" xfId="0" applyNumberFormat="1" applyFont="1" applyFill="1" applyBorder="1" applyAlignment="1">
      <alignment horizontal="right" vertical="top" readingOrder="1"/>
    </xf>
    <xf numFmtId="165" fontId="16" fillId="2" borderId="11" xfId="0" applyNumberFormat="1" applyFont="1" applyFill="1" applyBorder="1" applyAlignment="1">
      <alignment horizontal="right" vertical="top" readingOrder="1"/>
    </xf>
    <xf numFmtId="9" fontId="13" fillId="2" borderId="28" xfId="0" applyNumberFormat="1" applyFont="1" applyFill="1" applyBorder="1" applyAlignment="1">
      <alignment horizontal="right" vertical="top" readingOrder="1"/>
    </xf>
    <xf numFmtId="9" fontId="13" fillId="4" borderId="0" xfId="0" applyNumberFormat="1" applyFont="1" applyFill="1" applyBorder="1" applyAlignment="1">
      <alignment horizontal="right" vertical="top" readingOrder="1"/>
    </xf>
    <xf numFmtId="0" fontId="0" fillId="0" borderId="33" xfId="0" applyBorder="1" applyAlignment="1">
      <alignment vertical="top" readingOrder="1"/>
    </xf>
    <xf numFmtId="41" fontId="0" fillId="0" borderId="0" xfId="0" applyNumberFormat="1" applyBorder="1" applyAlignment="1">
      <alignment vertical="top" readingOrder="1"/>
    </xf>
    <xf numFmtId="0" fontId="0" fillId="0" borderId="28" xfId="0" applyBorder="1" applyAlignment="1">
      <alignment vertical="top" readingOrder="1"/>
    </xf>
    <xf numFmtId="0" fontId="0" fillId="4" borderId="0" xfId="0" applyFill="1" applyBorder="1" applyAlignment="1">
      <alignment vertical="top" readingOrder="1"/>
    </xf>
    <xf numFmtId="0" fontId="0" fillId="0" borderId="17" xfId="0" applyBorder="1" applyAlignment="1">
      <alignment vertical="top" readingOrder="1"/>
    </xf>
    <xf numFmtId="0" fontId="0" fillId="0" borderId="7" xfId="0" applyBorder="1" applyAlignment="1">
      <alignment vertical="top" readingOrder="1"/>
    </xf>
    <xf numFmtId="0" fontId="0" fillId="0" borderId="13" xfId="0" applyBorder="1" applyAlignment="1">
      <alignment vertical="top" readingOrder="1"/>
    </xf>
    <xf numFmtId="0" fontId="0" fillId="0" borderId="31" xfId="0" applyBorder="1" applyAlignment="1">
      <alignment vertical="top" readingOrder="1"/>
    </xf>
    <xf numFmtId="165" fontId="16" fillId="2" borderId="34" xfId="0" applyNumberFormat="1" applyFont="1" applyFill="1" applyBorder="1" applyAlignment="1">
      <alignment horizontal="right" vertical="top" readingOrder="1"/>
    </xf>
    <xf numFmtId="165" fontId="16" fillId="2" borderId="18" xfId="0" applyNumberFormat="1" applyFont="1" applyFill="1" applyBorder="1" applyAlignment="1">
      <alignment horizontal="right" vertical="top" readingOrder="1"/>
    </xf>
    <xf numFmtId="165" fontId="16" fillId="2" borderId="29" xfId="0" applyNumberFormat="1" applyFont="1" applyFill="1" applyBorder="1" applyAlignment="1">
      <alignment horizontal="right" vertical="top" readingOrder="1"/>
    </xf>
    <xf numFmtId="165" fontId="16" fillId="4" borderId="0" xfId="0" applyNumberFormat="1" applyFont="1" applyFill="1" applyBorder="1" applyAlignment="1">
      <alignment horizontal="right" vertical="top" readingOrder="1"/>
    </xf>
    <xf numFmtId="165" fontId="16" fillId="2" borderId="24" xfId="0" applyNumberFormat="1" applyFont="1" applyFill="1" applyBorder="1" applyAlignment="1">
      <alignment horizontal="right" vertical="top" readingOrder="1"/>
    </xf>
    <xf numFmtId="9" fontId="13" fillId="2" borderId="24" xfId="0" applyNumberFormat="1" applyFont="1" applyFill="1" applyBorder="1" applyAlignment="1">
      <alignment horizontal="right" vertical="top" readingOrder="1"/>
    </xf>
    <xf numFmtId="9" fontId="13" fillId="2" borderId="26" xfId="0" applyNumberFormat="1" applyFont="1" applyFill="1" applyBorder="1" applyAlignment="1">
      <alignment horizontal="right" vertical="top" readingOrder="1"/>
    </xf>
    <xf numFmtId="165" fontId="16" fillId="2" borderId="22" xfId="0" applyNumberFormat="1" applyFont="1" applyFill="1" applyBorder="1" applyAlignment="1">
      <alignment horizontal="right" vertical="top" readingOrder="1"/>
    </xf>
    <xf numFmtId="9" fontId="13" fillId="2" borderId="29" xfId="0" applyNumberFormat="1" applyFont="1" applyFill="1" applyBorder="1" applyAlignment="1">
      <alignment horizontal="right" vertical="top" readingOrder="1"/>
    </xf>
    <xf numFmtId="165" fontId="2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horizontal="right" vertical="top" readingOrder="1"/>
    </xf>
    <xf numFmtId="41" fontId="2" fillId="4" borderId="0" xfId="0" applyNumberFormat="1" applyFont="1" applyFill="1" applyBorder="1" applyAlignment="1">
      <alignment vertical="top" readingOrder="1"/>
    </xf>
    <xf numFmtId="165" fontId="0" fillId="0" borderId="0" xfId="0" applyNumberFormat="1" applyBorder="1" applyAlignment="1">
      <alignment horizontal="right" vertical="top" readingOrder="1"/>
    </xf>
    <xf numFmtId="0" fontId="0" fillId="0" borderId="5" xfId="0" applyFont="1" applyFill="1" applyBorder="1" applyAlignment="1">
      <alignment vertical="top" wrapText="1" readingOrder="1"/>
    </xf>
    <xf numFmtId="165" fontId="6" fillId="0" borderId="5" xfId="0" applyNumberFormat="1" applyFont="1" applyFill="1" applyBorder="1" applyAlignment="1">
      <alignment horizontal="right" vertical="top" readingOrder="1"/>
    </xf>
    <xf numFmtId="165" fontId="11" fillId="0" borderId="5" xfId="0" applyNumberFormat="1" applyFont="1" applyFill="1" applyBorder="1" applyAlignment="1">
      <alignment horizontal="right" vertical="top" readingOrder="1"/>
    </xf>
    <xf numFmtId="165" fontId="11" fillId="0" borderId="10" xfId="0" applyNumberFormat="1" applyFont="1" applyFill="1" applyBorder="1" applyAlignment="1">
      <alignment horizontal="right" vertical="top" readingOrder="1"/>
    </xf>
    <xf numFmtId="9" fontId="11" fillId="0" borderId="5" xfId="0" applyNumberFormat="1" applyFont="1" applyFill="1" applyBorder="1" applyAlignment="1">
      <alignment horizontal="right" vertical="top" readingOrder="1"/>
    </xf>
    <xf numFmtId="0" fontId="0" fillId="0" borderId="5" xfId="0" applyFill="1" applyBorder="1" applyAlignment="1">
      <alignment vertical="top" readingOrder="1"/>
    </xf>
    <xf numFmtId="0" fontId="0" fillId="0" borderId="6" xfId="0" applyFill="1" applyBorder="1" applyAlignment="1">
      <alignment vertical="top" readingOrder="1"/>
    </xf>
    <xf numFmtId="0" fontId="9" fillId="0" borderId="0" xfId="0" applyFont="1" applyFill="1" applyBorder="1" applyAlignment="1">
      <alignment horizontal="left" vertical="top" wrapText="1" readingOrder="1"/>
    </xf>
    <xf numFmtId="165" fontId="2" fillId="0" borderId="0" xfId="0" applyNumberFormat="1" applyFont="1" applyFill="1" applyBorder="1" applyAlignment="1">
      <alignment horizontal="right" vertical="top" wrapText="1" readingOrder="1"/>
    </xf>
    <xf numFmtId="165" fontId="6" fillId="0" borderId="0" xfId="0" applyNumberFormat="1" applyFont="1" applyFill="1" applyBorder="1" applyAlignment="1">
      <alignment horizontal="right" vertical="top" readingOrder="1"/>
    </xf>
    <xf numFmtId="165" fontId="11" fillId="0" borderId="0" xfId="0" applyNumberFormat="1" applyFont="1" applyFill="1" applyBorder="1" applyAlignment="1">
      <alignment horizontal="right" vertical="top" readingOrder="1"/>
    </xf>
    <xf numFmtId="165" fontId="0" fillId="0" borderId="11" xfId="0" applyNumberFormat="1" applyFill="1" applyBorder="1" applyAlignment="1">
      <alignment horizontal="right" vertical="top" readingOrder="1"/>
    </xf>
    <xf numFmtId="165" fontId="0" fillId="0" borderId="0" xfId="0" applyNumberFormat="1" applyFill="1" applyBorder="1" applyAlignment="1">
      <alignment horizontal="right" vertical="top" readingOrder="1"/>
    </xf>
    <xf numFmtId="0" fontId="0" fillId="0" borderId="0" xfId="0" applyFill="1" applyBorder="1" applyAlignment="1">
      <alignment vertical="top" readingOrder="1"/>
    </xf>
    <xf numFmtId="0" fontId="0" fillId="0" borderId="7" xfId="0" applyFill="1" applyBorder="1" applyAlignment="1">
      <alignment vertical="top" readingOrder="1"/>
    </xf>
    <xf numFmtId="165" fontId="11" fillId="0" borderId="11" xfId="0" applyNumberFormat="1" applyFont="1" applyFill="1" applyBorder="1" applyAlignment="1">
      <alignment horizontal="right" vertical="top" readingOrder="1"/>
    </xf>
    <xf numFmtId="9" fontId="11" fillId="0" borderId="0" xfId="0" applyNumberFormat="1" applyFont="1" applyFill="1" applyBorder="1" applyAlignment="1">
      <alignment horizontal="right" vertical="top" readingOrder="1"/>
    </xf>
    <xf numFmtId="0" fontId="24" fillId="0" borderId="0" xfId="0" applyFont="1" applyFill="1" applyBorder="1" applyAlignment="1">
      <alignment horizontal="left" vertical="top" wrapText="1" readingOrder="1"/>
    </xf>
    <xf numFmtId="165" fontId="16" fillId="0" borderId="0" xfId="0" applyNumberFormat="1" applyFont="1" applyFill="1" applyBorder="1" applyAlignment="1">
      <alignment horizontal="right" vertical="top" readingOrder="1"/>
    </xf>
    <xf numFmtId="165" fontId="12" fillId="0" borderId="0" xfId="0" applyNumberFormat="1" applyFont="1" applyFill="1" applyBorder="1" applyAlignment="1">
      <alignment horizontal="right" vertical="top" readingOrder="1"/>
    </xf>
    <xf numFmtId="165" fontId="12" fillId="0" borderId="11" xfId="0" applyNumberFormat="1" applyFont="1" applyFill="1" applyBorder="1" applyAlignment="1">
      <alignment horizontal="right" vertical="top" readingOrder="1"/>
    </xf>
    <xf numFmtId="0" fontId="11" fillId="0" borderId="2" xfId="0" applyFont="1" applyFill="1" applyBorder="1" applyAlignment="1">
      <alignment vertical="top" wrapText="1" readingOrder="1"/>
    </xf>
    <xf numFmtId="165" fontId="13" fillId="0" borderId="15" xfId="0" applyNumberFormat="1" applyFont="1" applyFill="1" applyBorder="1" applyAlignment="1">
      <alignment horizontal="right" vertical="top" wrapText="1" readingOrder="1"/>
    </xf>
    <xf numFmtId="165" fontId="13" fillId="0" borderId="2" xfId="0" applyNumberFormat="1" applyFont="1" applyFill="1" applyBorder="1" applyAlignment="1">
      <alignment horizontal="right" vertical="top" wrapText="1" readingOrder="1"/>
    </xf>
    <xf numFmtId="165" fontId="13" fillId="4" borderId="2" xfId="0" applyNumberFormat="1" applyFont="1" applyFill="1" applyBorder="1" applyAlignment="1">
      <alignment horizontal="right" vertical="top" wrapText="1" readingOrder="1"/>
    </xf>
    <xf numFmtId="41" fontId="13" fillId="4" borderId="2" xfId="0" applyNumberFormat="1" applyFont="1" applyFill="1" applyBorder="1" applyAlignment="1">
      <alignment vertical="top" wrapText="1" readingOrder="1"/>
    </xf>
    <xf numFmtId="165" fontId="13" fillId="0" borderId="14" xfId="0" applyNumberFormat="1" applyFont="1" applyFill="1" applyBorder="1" applyAlignment="1">
      <alignment horizontal="right" vertical="top" wrapText="1" readingOrder="1"/>
    </xf>
    <xf numFmtId="9" fontId="11" fillId="0" borderId="15" xfId="0" applyNumberFormat="1" applyFont="1" applyFill="1" applyBorder="1" applyAlignment="1">
      <alignment horizontal="right" vertical="top" readingOrder="1"/>
    </xf>
    <xf numFmtId="0" fontId="0" fillId="0" borderId="2" xfId="0" applyFill="1" applyBorder="1" applyAlignment="1">
      <alignment vertical="top" readingOrder="1"/>
    </xf>
    <xf numFmtId="0" fontId="0" fillId="0" borderId="8" xfId="0" applyFill="1" applyBorder="1" applyAlignment="1">
      <alignment vertical="top" readingOrder="1"/>
    </xf>
    <xf numFmtId="0" fontId="0" fillId="4" borderId="2" xfId="0" applyFill="1" applyBorder="1" applyAlignment="1">
      <alignment vertical="top" readingOrder="1"/>
    </xf>
    <xf numFmtId="165" fontId="16" fillId="2" borderId="35" xfId="0" applyNumberFormat="1" applyFont="1" applyFill="1" applyBorder="1" applyAlignment="1">
      <alignment horizontal="right" vertical="top" readingOrder="1"/>
    </xf>
    <xf numFmtId="4" fontId="0" fillId="0" borderId="0" xfId="0" applyNumberFormat="1" applyBorder="1"/>
    <xf numFmtId="0" fontId="17" fillId="2" borderId="27" xfId="0" applyFont="1" applyFill="1" applyBorder="1" applyAlignment="1">
      <alignment horizontal="center" wrapText="1" readingOrder="1"/>
    </xf>
    <xf numFmtId="0" fontId="0" fillId="2" borderId="0" xfId="0" applyFill="1" applyBorder="1"/>
    <xf numFmtId="41" fontId="13" fillId="2" borderId="5" xfId="0" applyNumberFormat="1" applyFont="1" applyFill="1" applyBorder="1"/>
    <xf numFmtId="3" fontId="13" fillId="2" borderId="5" xfId="0" applyNumberFormat="1" applyFont="1" applyFill="1" applyBorder="1"/>
    <xf numFmtId="165" fontId="16" fillId="2" borderId="5" xfId="0" applyNumberFormat="1" applyFont="1" applyFill="1" applyBorder="1" applyAlignment="1">
      <alignment horizontal="right"/>
    </xf>
    <xf numFmtId="165" fontId="2" fillId="0" borderId="33" xfId="0" applyNumberFormat="1" applyFont="1" applyFill="1" applyBorder="1" applyAlignment="1">
      <alignment horizontal="right" vertical="top" wrapText="1" readingOrder="1"/>
    </xf>
    <xf numFmtId="165" fontId="6" fillId="0" borderId="33" xfId="0" applyNumberFormat="1" applyFont="1" applyFill="1" applyBorder="1" applyAlignment="1">
      <alignment horizontal="right" vertical="top" readingOrder="1"/>
    </xf>
    <xf numFmtId="0" fontId="0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164" fontId="0" fillId="3" borderId="0" xfId="1" quotePrefix="1" applyNumberFormat="1" applyFont="1" applyFill="1"/>
    <xf numFmtId="164" fontId="3" fillId="3" borderId="16" xfId="1" applyNumberFormat="1" applyFont="1" applyFill="1" applyBorder="1"/>
    <xf numFmtId="164" fontId="0" fillId="3" borderId="0" xfId="1" applyNumberFormat="1" applyFont="1" applyFill="1"/>
    <xf numFmtId="164" fontId="3" fillId="3" borderId="17" xfId="1" applyNumberFormat="1" applyFont="1" applyFill="1" applyBorder="1"/>
    <xf numFmtId="164" fontId="3" fillId="3" borderId="21" xfId="1" applyNumberFormat="1" applyFont="1" applyFill="1" applyBorder="1"/>
    <xf numFmtId="164" fontId="4" fillId="3" borderId="0" xfId="1" applyNumberFormat="1" applyFont="1" applyFill="1"/>
    <xf numFmtId="164" fontId="4" fillId="3" borderId="15" xfId="1" applyNumberFormat="1" applyFont="1" applyFill="1" applyBorder="1"/>
    <xf numFmtId="0" fontId="24" fillId="0" borderId="0" xfId="0" applyFont="1" applyBorder="1" applyAlignment="1">
      <alignment horizontal="left" vertical="center" readingOrder="1"/>
    </xf>
    <xf numFmtId="41" fontId="11" fillId="0" borderId="5" xfId="0" applyNumberFormat="1" applyFont="1" applyFill="1" applyBorder="1" applyAlignment="1">
      <alignment vertical="top"/>
    </xf>
    <xf numFmtId="41" fontId="11" fillId="0" borderId="5" xfId="0" applyNumberFormat="1" applyFont="1" applyFill="1" applyBorder="1"/>
    <xf numFmtId="165" fontId="2" fillId="0" borderId="5" xfId="0" applyNumberFormat="1" applyFont="1" applyFill="1" applyBorder="1" applyAlignment="1">
      <alignment horizontal="right"/>
    </xf>
    <xf numFmtId="165" fontId="11" fillId="0" borderId="33" xfId="0" applyNumberFormat="1" applyFont="1" applyFill="1" applyBorder="1" applyAlignment="1">
      <alignment horizontal="right" vertical="top" readingOrder="1"/>
    </xf>
    <xf numFmtId="165" fontId="13" fillId="2" borderId="5" xfId="0" applyNumberFormat="1" applyFont="1" applyFill="1" applyBorder="1" applyAlignment="1">
      <alignment horizontal="right" vertical="center"/>
    </xf>
    <xf numFmtId="165" fontId="12" fillId="2" borderId="35" xfId="0" applyNumberFormat="1" applyFont="1" applyFill="1" applyBorder="1" applyAlignment="1">
      <alignment horizontal="right" vertical="top" readingOrder="1"/>
    </xf>
    <xf numFmtId="165" fontId="16" fillId="0" borderId="36" xfId="0" applyNumberFormat="1" applyFont="1" applyFill="1" applyBorder="1" applyAlignment="1">
      <alignment horizontal="right" vertical="top" readingOrder="1"/>
    </xf>
    <xf numFmtId="165" fontId="11" fillId="2" borderId="36" xfId="0" applyNumberFormat="1" applyFont="1" applyFill="1" applyBorder="1" applyAlignment="1">
      <alignment horizontal="right" vertical="top" readingOrder="1"/>
    </xf>
    <xf numFmtId="0" fontId="0" fillId="0" borderId="0" xfId="0"/>
    <xf numFmtId="0" fontId="28" fillId="0" borderId="0" xfId="0" applyFont="1"/>
    <xf numFmtId="41" fontId="23" fillId="2" borderId="0" xfId="0" applyNumberFormat="1" applyFont="1" applyFill="1" applyBorder="1" applyAlignment="1">
      <alignment horizontal="center" vertical="center" readingOrder="1"/>
    </xf>
    <xf numFmtId="0" fontId="23" fillId="2" borderId="0" xfId="0" applyFont="1" applyFill="1" applyBorder="1" applyAlignment="1">
      <alignment horizontal="center" vertical="center" readingOrder="1"/>
    </xf>
    <xf numFmtId="0" fontId="12" fillId="2" borderId="0" xfId="0" applyFont="1" applyFill="1" applyBorder="1" applyAlignment="1">
      <alignment horizontal="center" vertical="center" readingOrder="1"/>
    </xf>
    <xf numFmtId="41" fontId="12" fillId="2" borderId="0" xfId="0" applyNumberFormat="1" applyFont="1" applyFill="1" applyBorder="1" applyAlignment="1">
      <alignment horizontal="left" vertical="center" readingOrder="1"/>
    </xf>
    <xf numFmtId="41" fontId="12" fillId="2" borderId="0" xfId="0" applyNumberFormat="1" applyFont="1" applyFill="1" applyBorder="1" applyAlignment="1">
      <alignment horizontal="center" vertical="center" readingOrder="1"/>
    </xf>
    <xf numFmtId="0" fontId="12" fillId="2" borderId="0" xfId="0" applyFont="1" applyFill="1" applyBorder="1" applyAlignment="1">
      <alignment horizontal="left" vertical="center" readingOrder="1"/>
    </xf>
    <xf numFmtId="41" fontId="23" fillId="2" borderId="0" xfId="0" applyNumberFormat="1" applyFont="1" applyFill="1" applyBorder="1" applyAlignment="1">
      <alignment vertical="center" readingOrder="1"/>
    </xf>
    <xf numFmtId="0" fontId="28" fillId="0" borderId="0" xfId="0" applyFont="1" applyBorder="1" applyAlignment="1">
      <alignment wrapText="1"/>
    </xf>
    <xf numFmtId="41" fontId="29" fillId="0" borderId="0" xfId="0" applyNumberFormat="1" applyFont="1" applyBorder="1" applyAlignment="1">
      <alignment horizontal="left" vertical="center" readingOrder="1"/>
    </xf>
    <xf numFmtId="41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1" fontId="5" fillId="0" borderId="0" xfId="0" applyNumberFormat="1" applyFont="1" applyBorder="1" applyAlignment="1">
      <alignment horizontal="left"/>
    </xf>
    <xf numFmtId="165" fontId="0" fillId="0" borderId="0" xfId="0" applyNumberFormat="1" applyFill="1" applyBorder="1" applyAlignment="1">
      <alignment horizontal="left" vertical="center"/>
    </xf>
    <xf numFmtId="41" fontId="5" fillId="0" borderId="0" xfId="0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41" fontId="21" fillId="2" borderId="0" xfId="0" applyNumberFormat="1" applyFont="1" applyFill="1" applyBorder="1"/>
    <xf numFmtId="164" fontId="4" fillId="0" borderId="37" xfId="0" applyNumberFormat="1" applyFont="1" applyBorder="1"/>
    <xf numFmtId="0" fontId="0" fillId="0" borderId="0" xfId="0" applyFont="1" applyAlignment="1">
      <alignment wrapText="1"/>
    </xf>
    <xf numFmtId="0" fontId="4" fillId="2" borderId="0" xfId="0" applyFont="1" applyFill="1" applyBorder="1" applyAlignment="1">
      <alignment horizontal="center"/>
    </xf>
    <xf numFmtId="0" fontId="0" fillId="2" borderId="0" xfId="0" quotePrefix="1" applyFill="1" applyBorder="1"/>
    <xf numFmtId="0" fontId="0" fillId="2" borderId="0" xfId="0" applyFill="1" applyBorder="1" applyAlignment="1">
      <alignment horizontal="right"/>
    </xf>
    <xf numFmtId="164" fontId="0" fillId="3" borderId="0" xfId="1" applyNumberFormat="1" applyFont="1" applyFill="1" applyBorder="1"/>
    <xf numFmtId="0" fontId="0" fillId="0" borderId="0" xfId="0" applyFont="1" applyFill="1" applyAlignment="1">
      <alignment wrapText="1"/>
    </xf>
    <xf numFmtId="41" fontId="0" fillId="2" borderId="0" xfId="0" applyNumberFormat="1" applyFill="1" applyBorder="1"/>
    <xf numFmtId="0" fontId="0" fillId="2" borderId="5" xfId="0" applyFill="1" applyBorder="1"/>
    <xf numFmtId="0" fontId="0" fillId="2" borderId="2" xfId="0" applyFill="1" applyBorder="1"/>
    <xf numFmtId="0" fontId="4" fillId="2" borderId="18" xfId="0" applyFont="1" applyFill="1" applyBorder="1"/>
    <xf numFmtId="0" fontId="0" fillId="0" borderId="0" xfId="0"/>
    <xf numFmtId="41" fontId="0" fillId="0" borderId="5" xfId="0" applyNumberFormat="1" applyBorder="1"/>
    <xf numFmtId="41" fontId="0" fillId="0" borderId="18" xfId="0" applyNumberFormat="1" applyBorder="1"/>
    <xf numFmtId="0" fontId="0" fillId="0" borderId="2" xfId="0" applyBorder="1"/>
    <xf numFmtId="0" fontId="28" fillId="0" borderId="0" xfId="0" quotePrefix="1" applyFont="1" applyFill="1" applyBorder="1"/>
    <xf numFmtId="166" fontId="4" fillId="0" borderId="0" xfId="1" applyNumberFormat="1" applyFont="1" applyFill="1" applyAlignment="1">
      <alignment horizontal="left"/>
    </xf>
    <xf numFmtId="166" fontId="4" fillId="0" borderId="0" xfId="1" applyNumberFormat="1" applyFont="1" applyAlignment="1">
      <alignment horizontal="left"/>
    </xf>
    <xf numFmtId="41" fontId="17" fillId="2" borderId="19" xfId="0" applyNumberFormat="1" applyFont="1" applyFill="1" applyBorder="1" applyAlignment="1">
      <alignment horizontal="center" wrapText="1" readingOrder="1"/>
    </xf>
    <xf numFmtId="41" fontId="17" fillId="2" borderId="25" xfId="0" applyNumberFormat="1" applyFont="1" applyFill="1" applyBorder="1" applyAlignment="1">
      <alignment horizontal="center" wrapText="1" readingOrder="1"/>
    </xf>
    <xf numFmtId="0" fontId="17" fillId="2" borderId="19" xfId="0" applyFont="1" applyFill="1" applyBorder="1" applyAlignment="1">
      <alignment horizontal="center" wrapText="1" readingOrder="1"/>
    </xf>
    <xf numFmtId="0" fontId="17" fillId="2" borderId="27" xfId="0" applyFont="1" applyFill="1" applyBorder="1" applyAlignment="1">
      <alignment horizontal="center" wrapText="1" readingOrder="1"/>
    </xf>
  </cellXfs>
  <cellStyles count="65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Q64"/>
  <sheetViews>
    <sheetView tabSelected="1" zoomScale="90" zoomScaleNormal="90" zoomScalePageLayoutView="90" workbookViewId="0">
      <selection activeCell="H21" sqref="H21"/>
    </sheetView>
  </sheetViews>
  <sheetFormatPr defaultColWidth="8.85546875" defaultRowHeight="15" x14ac:dyDescent="0.25"/>
  <cols>
    <col min="1" max="4" width="8.85546875" style="6"/>
    <col min="5" max="5" width="14.42578125" style="6" customWidth="1"/>
    <col min="6" max="6" width="3.42578125" style="6" customWidth="1"/>
    <col min="7" max="8" width="14" style="16" customWidth="1"/>
    <col min="9" max="9" width="2" style="51" customWidth="1"/>
    <col min="10" max="10" width="2.140625" style="8" customWidth="1"/>
    <col min="11" max="11" width="4.28515625" style="8" customWidth="1"/>
    <col min="12" max="13" width="11.42578125" style="8" bestFit="1" customWidth="1"/>
    <col min="14" max="14" width="1.85546875" style="6" customWidth="1"/>
    <col min="15" max="15" width="11.140625" style="6" customWidth="1"/>
    <col min="16" max="16" width="10.42578125" style="6" customWidth="1"/>
    <col min="17" max="16384" width="8.85546875" style="6"/>
  </cols>
  <sheetData>
    <row r="1" spans="1:16" ht="18.75" x14ac:dyDescent="0.3">
      <c r="A1" s="45" t="s">
        <v>27</v>
      </c>
      <c r="B1" s="50"/>
    </row>
    <row r="2" spans="1:16" s="32" customFormat="1" ht="18.75" x14ac:dyDescent="0.3">
      <c r="A2" s="45" t="s">
        <v>39</v>
      </c>
      <c r="B2" s="50"/>
      <c r="I2" s="51"/>
      <c r="J2" s="8"/>
      <c r="K2" s="8"/>
      <c r="L2" s="8"/>
      <c r="M2" s="8"/>
    </row>
    <row r="3" spans="1:16" s="32" customFormat="1" ht="21" customHeight="1" x14ac:dyDescent="0.3">
      <c r="A3" s="45" t="s">
        <v>215</v>
      </c>
      <c r="B3" s="50"/>
      <c r="I3" s="51"/>
      <c r="J3" s="8"/>
      <c r="K3" s="8"/>
      <c r="L3" s="8"/>
      <c r="M3" s="8"/>
    </row>
    <row r="4" spans="1:16" s="423" customFormat="1" ht="21" customHeight="1" x14ac:dyDescent="0.3">
      <c r="A4" s="45"/>
      <c r="B4" s="50"/>
      <c r="J4" s="8"/>
      <c r="K4" s="8"/>
      <c r="L4" s="8"/>
      <c r="M4" s="8"/>
    </row>
    <row r="5" spans="1:16" s="62" customFormat="1" ht="21" customHeight="1" x14ac:dyDescent="0.3">
      <c r="A5" s="45"/>
      <c r="B5" s="50"/>
      <c r="G5" s="1" t="s">
        <v>111</v>
      </c>
      <c r="J5" s="8"/>
      <c r="K5" s="8"/>
      <c r="L5" s="86" t="s">
        <v>52</v>
      </c>
      <c r="M5" s="8"/>
      <c r="O5" s="1" t="s">
        <v>53</v>
      </c>
    </row>
    <row r="6" spans="1:16" x14ac:dyDescent="0.25">
      <c r="G6" s="429">
        <v>41943</v>
      </c>
      <c r="H6" s="429"/>
      <c r="I6" s="82"/>
      <c r="J6" s="82"/>
      <c r="K6" s="83"/>
      <c r="L6" s="428" t="s">
        <v>100</v>
      </c>
      <c r="M6" s="428"/>
      <c r="N6" s="84"/>
      <c r="O6" s="85"/>
      <c r="P6" s="79"/>
    </row>
    <row r="7" spans="1:16" s="62" customFormat="1" x14ac:dyDescent="0.25">
      <c r="G7" s="61" t="s">
        <v>29</v>
      </c>
      <c r="H7" s="61" t="s">
        <v>29</v>
      </c>
      <c r="I7" s="61"/>
      <c r="J7" s="61"/>
      <c r="K7" s="8"/>
      <c r="L7" s="78" t="s">
        <v>29</v>
      </c>
      <c r="M7" s="78" t="s">
        <v>29</v>
      </c>
      <c r="O7" s="80" t="s">
        <v>29</v>
      </c>
      <c r="P7" s="81" t="s">
        <v>29</v>
      </c>
    </row>
    <row r="8" spans="1:16" x14ac:dyDescent="0.25">
      <c r="A8" s="1" t="s">
        <v>13</v>
      </c>
      <c r="L8" s="71"/>
      <c r="M8" s="71"/>
      <c r="O8" s="47"/>
      <c r="P8" s="64"/>
    </row>
    <row r="9" spans="1:16" x14ac:dyDescent="0.25">
      <c r="A9" s="6" t="s">
        <v>15</v>
      </c>
      <c r="G9" s="18">
        <v>7221.5399999999991</v>
      </c>
      <c r="L9" s="71">
        <v>6476</v>
      </c>
      <c r="M9" s="71"/>
      <c r="O9" s="65">
        <v>745.53999999999905</v>
      </c>
      <c r="P9" s="66"/>
    </row>
    <row r="10" spans="1:16" x14ac:dyDescent="0.25">
      <c r="A10" s="6" t="s">
        <v>10</v>
      </c>
      <c r="G10" s="18">
        <v>0</v>
      </c>
      <c r="L10" s="13"/>
      <c r="M10" s="71"/>
      <c r="O10" s="65">
        <v>0</v>
      </c>
      <c r="P10" s="66"/>
    </row>
    <row r="11" spans="1:16" s="22" customFormat="1" ht="15.75" thickBot="1" x14ac:dyDescent="0.3">
      <c r="A11" s="22" t="s">
        <v>31</v>
      </c>
      <c r="G11" s="18">
        <v>1352.13</v>
      </c>
      <c r="I11" s="51"/>
      <c r="J11" s="11"/>
      <c r="K11" s="11"/>
      <c r="L11" s="72">
        <v>1881</v>
      </c>
      <c r="M11" s="71"/>
      <c r="O11" s="65">
        <v>-528.86999999999989</v>
      </c>
      <c r="P11" s="66"/>
    </row>
    <row r="12" spans="1:16" x14ac:dyDescent="0.25">
      <c r="G12" s="34"/>
      <c r="H12" s="18">
        <v>8573.6699999999983</v>
      </c>
      <c r="I12" s="18"/>
      <c r="J12" s="11"/>
      <c r="L12" s="71"/>
      <c r="M12" s="18">
        <v>8357</v>
      </c>
      <c r="O12" s="67"/>
      <c r="P12" s="66">
        <v>216.66999999999825</v>
      </c>
    </row>
    <row r="13" spans="1:16" x14ac:dyDescent="0.25">
      <c r="A13" s="1" t="s">
        <v>16</v>
      </c>
      <c r="L13" s="71"/>
      <c r="M13" s="71"/>
      <c r="O13" s="65"/>
      <c r="P13" s="66"/>
    </row>
    <row r="14" spans="1:16" x14ac:dyDescent="0.25">
      <c r="A14" s="6" t="s">
        <v>32</v>
      </c>
      <c r="G14" s="36">
        <v>39543.53</v>
      </c>
      <c r="H14" s="37"/>
      <c r="I14" s="3"/>
      <c r="J14" s="11"/>
      <c r="L14" s="73">
        <v>70891</v>
      </c>
      <c r="M14" s="10"/>
      <c r="O14" s="65">
        <v>-31347.47</v>
      </c>
      <c r="P14" s="66"/>
    </row>
    <row r="15" spans="1:16" ht="15.75" thickBot="1" x14ac:dyDescent="0.3">
      <c r="A15" s="6" t="s">
        <v>17</v>
      </c>
      <c r="G15" s="38">
        <v>324169.98</v>
      </c>
      <c r="H15" s="39"/>
      <c r="I15" s="3"/>
      <c r="J15" s="11"/>
      <c r="L15" s="74">
        <v>316631</v>
      </c>
      <c r="M15" s="14"/>
      <c r="O15" s="65">
        <v>7538.9799999999814</v>
      </c>
      <c r="P15" s="66"/>
    </row>
    <row r="16" spans="1:16" x14ac:dyDescent="0.25">
      <c r="G16" s="41"/>
      <c r="H16" s="42">
        <v>363713.51</v>
      </c>
      <c r="I16" s="19"/>
      <c r="J16" s="11"/>
      <c r="L16" s="74"/>
      <c r="M16" s="42">
        <v>387522</v>
      </c>
      <c r="O16" s="67"/>
      <c r="P16" s="66">
        <v>-23808.489999999991</v>
      </c>
    </row>
    <row r="17" spans="1:17" x14ac:dyDescent="0.25">
      <c r="A17" s="1" t="s">
        <v>18</v>
      </c>
      <c r="G17" s="40"/>
      <c r="H17" s="39"/>
      <c r="I17" s="3"/>
      <c r="J17" s="11"/>
      <c r="L17" s="74"/>
      <c r="M17" s="14"/>
      <c r="O17" s="65"/>
      <c r="P17" s="66"/>
    </row>
    <row r="18" spans="1:17" x14ac:dyDescent="0.25">
      <c r="A18" s="6" t="s">
        <v>14</v>
      </c>
      <c r="G18" s="38">
        <v>11651.299999999997</v>
      </c>
      <c r="H18" s="39"/>
      <c r="I18" s="3"/>
      <c r="J18" s="11"/>
      <c r="L18" s="74">
        <v>29731</v>
      </c>
      <c r="M18" s="14"/>
      <c r="O18" s="65">
        <v>-18079.700000000004</v>
      </c>
      <c r="P18" s="66"/>
    </row>
    <row r="19" spans="1:17" x14ac:dyDescent="0.25">
      <c r="A19" s="6" t="s">
        <v>33</v>
      </c>
      <c r="G19" s="38">
        <v>101721.84</v>
      </c>
      <c r="H19" s="39"/>
      <c r="I19" s="3"/>
      <c r="J19" s="11"/>
      <c r="L19" s="74">
        <v>20787</v>
      </c>
      <c r="M19" s="14"/>
      <c r="O19" s="65">
        <v>80934.84</v>
      </c>
      <c r="P19" s="66"/>
      <c r="Q19" s="389"/>
    </row>
    <row r="20" spans="1:17" ht="15.75" thickBot="1" x14ac:dyDescent="0.3">
      <c r="A20" s="6" t="s">
        <v>26</v>
      </c>
      <c r="G20" s="38">
        <v>0</v>
      </c>
      <c r="H20" s="39"/>
      <c r="I20" s="3"/>
      <c r="J20" s="11"/>
      <c r="L20" s="75" t="s">
        <v>19</v>
      </c>
      <c r="M20" s="14"/>
      <c r="O20" s="65" t="s">
        <v>51</v>
      </c>
      <c r="P20" s="66"/>
    </row>
    <row r="21" spans="1:17" x14ac:dyDescent="0.25">
      <c r="G21" s="43"/>
      <c r="H21" s="44">
        <v>113373.14</v>
      </c>
      <c r="I21" s="19"/>
      <c r="J21" s="11"/>
      <c r="L21" s="76"/>
      <c r="M21" s="44">
        <v>50518</v>
      </c>
      <c r="O21" s="67"/>
      <c r="P21" s="66">
        <v>62855.14</v>
      </c>
    </row>
    <row r="22" spans="1:17" ht="8.1" customHeight="1" x14ac:dyDescent="0.25">
      <c r="L22" s="71"/>
      <c r="M22" s="71"/>
      <c r="O22" s="65"/>
      <c r="P22" s="66"/>
    </row>
    <row r="23" spans="1:17" x14ac:dyDescent="0.25">
      <c r="B23" s="6" t="s">
        <v>24</v>
      </c>
      <c r="H23" s="8">
        <v>250340.37</v>
      </c>
      <c r="I23" s="8"/>
      <c r="L23" s="71"/>
      <c r="M23" s="8">
        <v>337004</v>
      </c>
      <c r="O23" s="65"/>
      <c r="P23" s="66">
        <v>-86663.63</v>
      </c>
    </row>
    <row r="24" spans="1:17" ht="8.1" customHeight="1" thickBot="1" x14ac:dyDescent="0.3">
      <c r="J24" s="11"/>
      <c r="L24" s="71"/>
      <c r="M24" s="72"/>
      <c r="O24" s="65"/>
      <c r="P24" s="68"/>
    </row>
    <row r="25" spans="1:17" x14ac:dyDescent="0.25">
      <c r="B25" s="6" t="s">
        <v>25</v>
      </c>
      <c r="H25" s="35">
        <v>258914.03999999998</v>
      </c>
      <c r="I25" s="11"/>
      <c r="L25" s="71"/>
      <c r="M25" s="35">
        <v>345361</v>
      </c>
      <c r="O25" s="65"/>
      <c r="P25" s="66">
        <v>-86446.960000000021</v>
      </c>
    </row>
    <row r="26" spans="1:17" ht="7.35" customHeight="1" x14ac:dyDescent="0.25">
      <c r="L26" s="71"/>
      <c r="M26" s="71"/>
      <c r="O26" s="65"/>
      <c r="P26" s="66"/>
    </row>
    <row r="27" spans="1:17" x14ac:dyDescent="0.25">
      <c r="A27" s="1" t="s">
        <v>20</v>
      </c>
      <c r="H27" s="18">
        <v>0</v>
      </c>
      <c r="I27" s="18"/>
      <c r="J27" s="12"/>
      <c r="L27" s="71"/>
      <c r="M27" s="18">
        <v>0</v>
      </c>
      <c r="O27" s="65"/>
      <c r="P27" s="66"/>
    </row>
    <row r="28" spans="1:17" ht="6.6" customHeight="1" x14ac:dyDescent="0.25">
      <c r="L28" s="71"/>
      <c r="M28" s="71"/>
      <c r="O28" s="65"/>
      <c r="P28" s="66"/>
    </row>
    <row r="29" spans="1:17" ht="15.75" thickBot="1" x14ac:dyDescent="0.3">
      <c r="A29" s="1" t="s">
        <v>23</v>
      </c>
      <c r="H29" s="9">
        <v>258914.03999999998</v>
      </c>
      <c r="I29" s="52"/>
      <c r="J29" s="52"/>
      <c r="L29" s="71"/>
      <c r="M29" s="9">
        <v>345361</v>
      </c>
      <c r="O29" s="69"/>
      <c r="P29" s="70">
        <v>-86446.960000000021</v>
      </c>
    </row>
    <row r="30" spans="1:17" ht="15.75" thickTop="1" x14ac:dyDescent="0.25">
      <c r="L30" s="71"/>
      <c r="M30" s="71"/>
      <c r="O30" s="65"/>
      <c r="P30" s="66"/>
    </row>
    <row r="31" spans="1:17" x14ac:dyDescent="0.25">
      <c r="A31" s="1" t="s">
        <v>21</v>
      </c>
      <c r="G31" s="3"/>
      <c r="L31" s="71"/>
      <c r="M31" s="71"/>
      <c r="O31" s="65"/>
      <c r="P31" s="66"/>
    </row>
    <row r="32" spans="1:17" s="22" customFormat="1" x14ac:dyDescent="0.25">
      <c r="G32" s="19"/>
      <c r="H32" s="18"/>
      <c r="I32" s="51"/>
      <c r="J32" s="8"/>
      <c r="K32" s="8"/>
      <c r="L32" s="71"/>
      <c r="M32" s="18"/>
      <c r="O32" s="65"/>
      <c r="P32" s="66"/>
    </row>
    <row r="33" spans="1:16" x14ac:dyDescent="0.25">
      <c r="A33" s="6" t="s">
        <v>22</v>
      </c>
      <c r="G33" s="18">
        <v>345360.91</v>
      </c>
      <c r="J33" s="26"/>
      <c r="K33" s="26"/>
      <c r="L33" s="33">
        <v>298591</v>
      </c>
      <c r="M33" s="71"/>
      <c r="O33" s="65">
        <v>46769.909999999974</v>
      </c>
      <c r="P33" s="66"/>
    </row>
    <row r="34" spans="1:16" ht="15.75" thickBot="1" x14ac:dyDescent="0.3">
      <c r="A34" s="6" t="s">
        <v>34</v>
      </c>
      <c r="G34" s="17">
        <v>-86446.870000000228</v>
      </c>
      <c r="J34" s="26"/>
      <c r="K34" s="26"/>
      <c r="L34" s="77">
        <v>46770</v>
      </c>
      <c r="M34" s="71"/>
      <c r="O34" s="65">
        <v>-133216.87000000023</v>
      </c>
      <c r="P34" s="66"/>
    </row>
    <row r="35" spans="1:16" x14ac:dyDescent="0.25">
      <c r="G35" s="34"/>
      <c r="H35" s="17">
        <v>258914.03999999975</v>
      </c>
      <c r="I35" s="18"/>
      <c r="L35" s="71"/>
      <c r="M35" s="17">
        <v>345361</v>
      </c>
      <c r="O35" s="67"/>
      <c r="P35" s="66">
        <v>-86446.960000000254</v>
      </c>
    </row>
    <row r="36" spans="1:16" x14ac:dyDescent="0.25">
      <c r="L36" s="71"/>
      <c r="M36" s="71"/>
      <c r="O36" s="65"/>
      <c r="P36" s="66"/>
    </row>
    <row r="37" spans="1:16" ht="15.75" thickBot="1" x14ac:dyDescent="0.3">
      <c r="H37" s="9">
        <v>258914.03999999975</v>
      </c>
      <c r="I37" s="52"/>
      <c r="J37" s="52"/>
      <c r="L37" s="71"/>
      <c r="M37" s="9">
        <v>345361</v>
      </c>
      <c r="O37" s="69"/>
      <c r="P37" s="70">
        <v>-86446.960000000254</v>
      </c>
    </row>
    <row r="38" spans="1:16" ht="15.75" thickTop="1" x14ac:dyDescent="0.25"/>
    <row r="39" spans="1:16" s="423" customFormat="1" x14ac:dyDescent="0.25">
      <c r="J39" s="8"/>
      <c r="K39" s="8"/>
      <c r="L39" s="8"/>
      <c r="M39" s="8"/>
    </row>
    <row r="40" spans="1:16" s="423" customFormat="1" x14ac:dyDescent="0.25">
      <c r="J40" s="8"/>
      <c r="K40" s="8"/>
      <c r="L40" s="8"/>
      <c r="M40" s="8"/>
    </row>
    <row r="41" spans="1:16" x14ac:dyDescent="0.25">
      <c r="H41" s="60"/>
    </row>
    <row r="43" spans="1:16" x14ac:dyDescent="0.25">
      <c r="A43" s="6" t="s">
        <v>193</v>
      </c>
      <c r="C43" s="369"/>
      <c r="D43" s="370"/>
      <c r="E43" s="370"/>
      <c r="F43" s="370"/>
      <c r="G43" s="370"/>
      <c r="H43" s="370"/>
    </row>
    <row r="44" spans="1:16" x14ac:dyDescent="0.25">
      <c r="C44" s="371" t="s">
        <v>116</v>
      </c>
      <c r="D44" s="370"/>
      <c r="E44" s="370"/>
      <c r="F44" s="370"/>
      <c r="G44" s="370"/>
      <c r="H44" s="370"/>
    </row>
    <row r="45" spans="1:16" x14ac:dyDescent="0.25">
      <c r="C45" s="369" t="s">
        <v>129</v>
      </c>
      <c r="D45" s="370"/>
      <c r="E45" s="370"/>
      <c r="F45" s="370"/>
      <c r="G45" s="370"/>
      <c r="H45" s="370">
        <v>700</v>
      </c>
    </row>
    <row r="46" spans="1:16" x14ac:dyDescent="0.25">
      <c r="C46" s="369" t="s">
        <v>38</v>
      </c>
      <c r="D46" s="370"/>
      <c r="E46" s="372" t="s">
        <v>117</v>
      </c>
      <c r="F46" s="370"/>
      <c r="G46" s="373">
        <v>2035.13</v>
      </c>
      <c r="H46" s="370"/>
    </row>
    <row r="47" spans="1:16" x14ac:dyDescent="0.25">
      <c r="C47" s="369"/>
      <c r="D47" s="370"/>
      <c r="E47" s="372" t="s">
        <v>118</v>
      </c>
      <c r="F47" s="417" t="s">
        <v>130</v>
      </c>
      <c r="G47" s="375">
        <v>15000</v>
      </c>
      <c r="H47" s="370"/>
    </row>
    <row r="48" spans="1:16" x14ac:dyDescent="0.25">
      <c r="C48" s="369"/>
      <c r="D48" s="370"/>
      <c r="E48" s="372" t="s">
        <v>119</v>
      </c>
      <c r="F48" s="417" t="s">
        <v>130</v>
      </c>
      <c r="G48" s="376">
        <v>7500</v>
      </c>
      <c r="H48" s="377">
        <v>24535.13</v>
      </c>
    </row>
    <row r="49" spans="3:8" x14ac:dyDescent="0.25">
      <c r="C49" s="369" t="s">
        <v>37</v>
      </c>
      <c r="D49" s="370"/>
      <c r="E49" s="374" t="s">
        <v>120</v>
      </c>
      <c r="F49" s="370"/>
      <c r="G49" s="373">
        <v>30</v>
      </c>
      <c r="H49" s="370"/>
    </row>
    <row r="50" spans="3:8" x14ac:dyDescent="0.25">
      <c r="C50" s="369"/>
      <c r="D50" s="370"/>
      <c r="E50" s="374" t="s">
        <v>121</v>
      </c>
      <c r="F50" s="370"/>
      <c r="G50" s="375">
        <v>1282</v>
      </c>
      <c r="H50" s="370"/>
    </row>
    <row r="51" spans="3:8" x14ac:dyDescent="0.25">
      <c r="C51" s="369"/>
      <c r="D51" s="370"/>
      <c r="E51" s="374" t="s">
        <v>122</v>
      </c>
      <c r="F51" s="370"/>
      <c r="G51" s="376">
        <v>12488</v>
      </c>
      <c r="H51" s="377">
        <v>13800</v>
      </c>
    </row>
    <row r="52" spans="3:8" x14ac:dyDescent="0.25">
      <c r="C52" s="369" t="s">
        <v>94</v>
      </c>
      <c r="D52" s="370"/>
      <c r="E52" s="370"/>
      <c r="F52" s="370"/>
      <c r="G52" s="373">
        <v>285</v>
      </c>
      <c r="H52" s="370"/>
    </row>
    <row r="53" spans="3:8" x14ac:dyDescent="0.25">
      <c r="C53" s="369" t="s">
        <v>12</v>
      </c>
      <c r="D53" s="370"/>
      <c r="E53" s="370"/>
      <c r="F53" s="370"/>
      <c r="G53" s="375">
        <v>84</v>
      </c>
      <c r="H53" s="370"/>
    </row>
    <row r="54" spans="3:8" x14ac:dyDescent="0.25">
      <c r="C54" s="369" t="s">
        <v>11</v>
      </c>
      <c r="D54" s="370"/>
      <c r="E54" s="370"/>
      <c r="F54" s="370"/>
      <c r="G54" s="376">
        <v>139</v>
      </c>
      <c r="H54" s="377">
        <v>508</v>
      </c>
    </row>
    <row r="55" spans="3:8" x14ac:dyDescent="0.25">
      <c r="C55" s="369"/>
      <c r="D55" s="370"/>
      <c r="E55" s="370"/>
      <c r="F55" s="370"/>
      <c r="G55" s="370"/>
      <c r="H55" s="378">
        <v>39543.130000000005</v>
      </c>
    </row>
    <row r="56" spans="3:8" x14ac:dyDescent="0.25">
      <c r="C56" s="369"/>
      <c r="D56" s="370"/>
      <c r="E56" s="370"/>
      <c r="F56" s="370"/>
      <c r="G56" s="370"/>
      <c r="H56" s="370"/>
    </row>
    <row r="57" spans="3:8" x14ac:dyDescent="0.25">
      <c r="C57" s="371" t="s">
        <v>123</v>
      </c>
      <c r="D57" s="370"/>
      <c r="E57" s="370"/>
      <c r="F57" s="370"/>
      <c r="G57" s="370"/>
      <c r="H57" s="370"/>
    </row>
    <row r="58" spans="3:8" x14ac:dyDescent="0.25">
      <c r="C58" s="369" t="s">
        <v>125</v>
      </c>
      <c r="D58" s="370"/>
      <c r="E58" s="370"/>
      <c r="F58" s="370"/>
      <c r="G58" s="373">
        <v>5175</v>
      </c>
      <c r="H58" s="370"/>
    </row>
    <row r="59" spans="3:8" x14ac:dyDescent="0.25">
      <c r="C59" s="369" t="s">
        <v>124</v>
      </c>
      <c r="D59" s="370"/>
      <c r="E59" s="370"/>
      <c r="F59" s="370"/>
      <c r="G59" s="376">
        <v>88250</v>
      </c>
      <c r="H59" s="377">
        <v>93425</v>
      </c>
    </row>
    <row r="60" spans="3:8" x14ac:dyDescent="0.25">
      <c r="C60" s="369" t="s">
        <v>126</v>
      </c>
      <c r="D60" s="370"/>
      <c r="E60" s="370"/>
      <c r="F60" s="370"/>
      <c r="G60" s="370"/>
      <c r="H60" s="370">
        <v>8698.2300000000014</v>
      </c>
    </row>
    <row r="61" spans="3:8" x14ac:dyDescent="0.25">
      <c r="C61" s="369" t="s">
        <v>127</v>
      </c>
      <c r="D61" s="370"/>
      <c r="E61" s="370"/>
      <c r="F61" s="370"/>
      <c r="G61" s="370"/>
      <c r="H61" s="370">
        <v>-718.13999999999942</v>
      </c>
    </row>
    <row r="62" spans="3:8" x14ac:dyDescent="0.25">
      <c r="C62" s="369" t="s">
        <v>128</v>
      </c>
      <c r="D62" s="370"/>
      <c r="E62" s="370"/>
      <c r="F62" s="370"/>
      <c r="G62" s="370"/>
      <c r="H62" s="370">
        <v>316.76999999999987</v>
      </c>
    </row>
    <row r="63" spans="3:8" x14ac:dyDescent="0.25">
      <c r="C63" s="369"/>
      <c r="D63" s="370"/>
      <c r="E63" s="370"/>
      <c r="F63" s="370"/>
      <c r="G63" s="370"/>
      <c r="H63" s="378">
        <v>101721.86</v>
      </c>
    </row>
    <row r="64" spans="3:8" x14ac:dyDescent="0.25">
      <c r="C64" s="369"/>
      <c r="D64" s="370"/>
      <c r="E64" s="370"/>
      <c r="F64" s="370"/>
      <c r="G64" s="370"/>
      <c r="H64" s="370"/>
    </row>
  </sheetData>
  <mergeCells count="2">
    <mergeCell ref="L6:M6"/>
    <mergeCell ref="G6:H6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&amp;L&amp;D &amp;T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100"/>
  <sheetViews>
    <sheetView topLeftCell="A22" zoomScale="70" zoomScaleNormal="70" workbookViewId="0">
      <selection activeCell="Z43" sqref="Z43"/>
    </sheetView>
  </sheetViews>
  <sheetFormatPr defaultColWidth="8.85546875" defaultRowHeight="15" x14ac:dyDescent="0.25"/>
  <cols>
    <col min="1" max="1" width="22.85546875" style="3" customWidth="1"/>
    <col min="2" max="2" width="7.7109375" style="99" customWidth="1"/>
    <col min="3" max="3" width="1.7109375" style="99" customWidth="1"/>
    <col min="4" max="4" width="32.42578125" style="3" bestFit="1" customWidth="1"/>
    <col min="5" max="5" width="16.85546875" style="3" bestFit="1" customWidth="1"/>
    <col min="6" max="6" width="17.28515625" style="3" bestFit="1" customWidth="1"/>
    <col min="7" max="7" width="13.5703125" style="19" bestFit="1" customWidth="1"/>
    <col min="8" max="8" width="2.85546875" style="19" customWidth="1"/>
    <col min="9" max="9" width="13.28515625" style="19" customWidth="1"/>
    <col min="10" max="10" width="13" style="3" customWidth="1"/>
    <col min="11" max="11" width="4.42578125" style="30" customWidth="1"/>
    <col min="12" max="12" width="16.28515625" style="3" customWidth="1"/>
    <col min="13" max="13" width="12.140625" style="3" customWidth="1"/>
    <col min="14" max="14" width="13.140625" style="3" customWidth="1"/>
    <col min="15" max="15" width="14" style="3" customWidth="1"/>
    <col min="16" max="16" width="3" style="3" customWidth="1"/>
    <col min="17" max="22" width="11.42578125" style="3" customWidth="1"/>
    <col min="23" max="23" width="12.42578125" style="3" customWidth="1"/>
    <col min="24" max="24" width="11.42578125" style="3" customWidth="1"/>
    <col min="25" max="25" width="5.140625" style="3" customWidth="1"/>
    <col min="26" max="26" width="86.140625" style="95" customWidth="1"/>
    <col min="27" max="27" width="4.85546875" style="3" customWidth="1"/>
    <col min="28" max="28" width="5.42578125" style="3" customWidth="1"/>
    <col min="29" max="16384" width="8.85546875" style="3"/>
  </cols>
  <sheetData>
    <row r="1" spans="1:27" ht="20.25" x14ac:dyDescent="0.25">
      <c r="A1" s="21" t="s">
        <v>27</v>
      </c>
      <c r="B1" s="94"/>
      <c r="C1" s="94"/>
      <c r="D1" s="21"/>
      <c r="E1" s="21"/>
      <c r="F1" s="398"/>
      <c r="G1" s="23"/>
      <c r="H1" s="23"/>
      <c r="I1" s="23"/>
      <c r="J1" s="21"/>
      <c r="K1" s="59"/>
      <c r="L1" s="21"/>
      <c r="M1" s="21"/>
      <c r="N1" s="21"/>
      <c r="O1" s="21"/>
      <c r="P1" s="21"/>
      <c r="S1" s="21"/>
      <c r="T1" s="21"/>
      <c r="U1" s="21"/>
      <c r="V1" s="21"/>
      <c r="W1" s="21"/>
      <c r="X1" s="21"/>
      <c r="Y1" s="21"/>
    </row>
    <row r="2" spans="1:27" ht="20.25" x14ac:dyDescent="0.25">
      <c r="A2" s="21" t="s">
        <v>40</v>
      </c>
      <c r="B2" s="94"/>
      <c r="C2" s="94"/>
      <c r="D2" s="21"/>
      <c r="E2" s="21"/>
      <c r="G2" s="23"/>
      <c r="H2" s="23"/>
      <c r="I2" s="23"/>
      <c r="J2" s="49"/>
      <c r="K2" s="110"/>
      <c r="M2" s="59"/>
      <c r="N2" s="59"/>
      <c r="O2" s="59"/>
      <c r="P2" s="21"/>
      <c r="S2" s="59"/>
      <c r="T2" s="59"/>
      <c r="U2" s="59"/>
      <c r="V2" s="59"/>
      <c r="W2" s="59"/>
      <c r="X2" s="59"/>
      <c r="Y2" s="59"/>
      <c r="AA2" s="53"/>
    </row>
    <row r="3" spans="1:27" ht="20.25" x14ac:dyDescent="0.25">
      <c r="A3" s="21" t="s">
        <v>109</v>
      </c>
      <c r="B3" s="94"/>
      <c r="C3" s="94"/>
      <c r="D3" s="21"/>
      <c r="E3" s="21"/>
      <c r="F3" s="204" t="s">
        <v>106</v>
      </c>
      <c r="G3" s="390" t="s">
        <v>180</v>
      </c>
      <c r="H3" s="23"/>
      <c r="I3" s="390" t="s">
        <v>180</v>
      </c>
      <c r="J3" s="204" t="s">
        <v>106</v>
      </c>
      <c r="K3" s="110"/>
      <c r="L3" s="391" t="s">
        <v>105</v>
      </c>
      <c r="M3" s="390" t="s">
        <v>180</v>
      </c>
      <c r="N3" s="390" t="s">
        <v>180</v>
      </c>
      <c r="O3" s="391" t="s">
        <v>105</v>
      </c>
      <c r="P3" s="21"/>
      <c r="Q3" s="205" t="s">
        <v>75</v>
      </c>
      <c r="R3" s="59"/>
      <c r="S3" s="204" t="s">
        <v>185</v>
      </c>
      <c r="T3" s="59"/>
      <c r="U3" s="204" t="s">
        <v>185</v>
      </c>
      <c r="V3" s="59"/>
      <c r="W3" s="205" t="s">
        <v>75</v>
      </c>
      <c r="X3" s="59"/>
      <c r="Y3" s="59"/>
      <c r="AA3" s="53"/>
    </row>
    <row r="4" spans="1:27" ht="20.25" x14ac:dyDescent="0.25">
      <c r="A4" s="21" t="s">
        <v>214</v>
      </c>
      <c r="B4" s="94"/>
      <c r="C4" s="94"/>
      <c r="D4" s="21"/>
      <c r="E4" s="21"/>
      <c r="F4" s="390" t="s">
        <v>179</v>
      </c>
      <c r="G4" s="392" t="s">
        <v>181</v>
      </c>
      <c r="H4" s="204"/>
      <c r="I4" s="204" t="s">
        <v>182</v>
      </c>
      <c r="J4" s="394" t="s">
        <v>183</v>
      </c>
      <c r="K4" s="201"/>
      <c r="L4" s="390" t="s">
        <v>179</v>
      </c>
      <c r="M4" s="392" t="s">
        <v>181</v>
      </c>
      <c r="N4" s="204" t="s">
        <v>182</v>
      </c>
      <c r="O4" s="394" t="s">
        <v>183</v>
      </c>
      <c r="P4" s="203"/>
      <c r="Q4" s="204" t="s">
        <v>179</v>
      </c>
      <c r="R4" s="205"/>
      <c r="S4" s="395" t="s">
        <v>181</v>
      </c>
      <c r="T4" s="205"/>
      <c r="U4" s="396" t="s">
        <v>184</v>
      </c>
      <c r="V4" s="205"/>
      <c r="W4" s="393" t="s">
        <v>183</v>
      </c>
      <c r="X4" s="205"/>
      <c r="Y4" s="202"/>
      <c r="Z4" s="214" t="s">
        <v>98</v>
      </c>
      <c r="AA4" s="53"/>
    </row>
    <row r="5" spans="1:27" ht="20.25" x14ac:dyDescent="0.25">
      <c r="A5" s="91" t="s">
        <v>64</v>
      </c>
      <c r="E5" s="91" t="s">
        <v>80</v>
      </c>
      <c r="H5" s="104"/>
      <c r="I5" s="104"/>
      <c r="J5" s="30"/>
      <c r="M5" s="30"/>
      <c r="N5" s="30"/>
      <c r="O5" s="3" t="s">
        <v>104</v>
      </c>
      <c r="P5" s="30"/>
      <c r="R5" s="59"/>
      <c r="S5" s="88"/>
      <c r="T5" s="88"/>
      <c r="U5" s="90"/>
      <c r="V5" s="90"/>
      <c r="AA5" s="53"/>
    </row>
    <row r="6" spans="1:27" ht="15.75" x14ac:dyDescent="0.25">
      <c r="B6" s="130" t="s">
        <v>50</v>
      </c>
      <c r="E6" s="91" t="s">
        <v>79</v>
      </c>
      <c r="F6" s="111" t="s">
        <v>29</v>
      </c>
      <c r="H6" s="104"/>
      <c r="I6" s="104"/>
      <c r="J6" s="111" t="s">
        <v>29</v>
      </c>
      <c r="L6" s="111" t="s">
        <v>29</v>
      </c>
      <c r="M6" s="30"/>
      <c r="N6" s="30"/>
      <c r="O6" s="111" t="s">
        <v>29</v>
      </c>
      <c r="P6" s="30"/>
      <c r="Q6" s="111" t="s">
        <v>29</v>
      </c>
      <c r="R6" s="111"/>
      <c r="S6" s="88"/>
      <c r="T6" s="88"/>
      <c r="U6" s="90"/>
      <c r="V6" s="90"/>
      <c r="W6" s="111" t="s">
        <v>29</v>
      </c>
      <c r="X6" s="111"/>
      <c r="Y6" s="111"/>
      <c r="AA6" s="53"/>
    </row>
    <row r="7" spans="1:27" x14ac:dyDescent="0.25">
      <c r="A7" s="3" t="s">
        <v>76</v>
      </c>
      <c r="B7" s="87">
        <v>4012</v>
      </c>
      <c r="D7" s="87" t="s">
        <v>3</v>
      </c>
      <c r="E7" s="87"/>
      <c r="F7" s="112">
        <v>264750</v>
      </c>
      <c r="G7" s="115"/>
      <c r="H7" s="115"/>
      <c r="I7" s="115"/>
      <c r="J7" s="103">
        <v>264750</v>
      </c>
      <c r="K7" s="186"/>
      <c r="L7" s="115">
        <v>264750</v>
      </c>
      <c r="M7" s="128"/>
      <c r="N7" s="128"/>
      <c r="O7" s="115">
        <v>264750</v>
      </c>
      <c r="P7" s="185"/>
      <c r="Q7" s="124">
        <v>0</v>
      </c>
      <c r="R7" s="129"/>
      <c r="S7" s="124"/>
      <c r="T7" s="124"/>
      <c r="U7" s="129"/>
      <c r="V7" s="129"/>
      <c r="W7" s="124">
        <v>0</v>
      </c>
      <c r="X7" s="124"/>
      <c r="Y7" s="198"/>
      <c r="AA7" s="53"/>
    </row>
    <row r="8" spans="1:27" x14ac:dyDescent="0.25">
      <c r="A8" s="3" t="s">
        <v>77</v>
      </c>
      <c r="B8" s="87">
        <v>4000</v>
      </c>
      <c r="D8" s="87" t="s">
        <v>9</v>
      </c>
      <c r="E8" s="87"/>
      <c r="F8" s="112">
        <v>181890.18</v>
      </c>
      <c r="G8" s="115"/>
      <c r="H8" s="115"/>
      <c r="I8" s="115"/>
      <c r="J8" s="103">
        <v>181890.18</v>
      </c>
      <c r="K8" s="186"/>
      <c r="L8" s="115">
        <v>157500</v>
      </c>
      <c r="M8" s="128"/>
      <c r="N8" s="128"/>
      <c r="O8" s="115">
        <v>157500</v>
      </c>
      <c r="P8" s="185"/>
      <c r="Q8" s="124">
        <v>24390.179999999993</v>
      </c>
      <c r="R8" s="129"/>
      <c r="S8" s="128"/>
      <c r="T8" s="128"/>
      <c r="U8" s="128"/>
      <c r="V8" s="128"/>
      <c r="W8" s="124">
        <v>24390.179999999993</v>
      </c>
      <c r="X8" s="124"/>
      <c r="Y8" s="198"/>
      <c r="Z8" s="397"/>
      <c r="AA8" s="53"/>
    </row>
    <row r="9" spans="1:27" x14ac:dyDescent="0.25">
      <c r="A9" s="30" t="s">
        <v>112</v>
      </c>
      <c r="B9" s="87">
        <v>4300</v>
      </c>
      <c r="D9" s="87" t="s">
        <v>112</v>
      </c>
      <c r="E9" s="87"/>
      <c r="F9" s="112">
        <v>44578</v>
      </c>
      <c r="G9" s="115"/>
      <c r="H9" s="115"/>
      <c r="I9" s="115"/>
      <c r="J9" s="103">
        <v>44578</v>
      </c>
      <c r="K9" s="186"/>
      <c r="L9" s="363"/>
      <c r="M9" s="128"/>
      <c r="N9" s="128"/>
      <c r="O9" s="115">
        <v>0</v>
      </c>
      <c r="P9" s="186"/>
      <c r="Q9" s="124">
        <v>44578</v>
      </c>
      <c r="R9" s="129"/>
      <c r="S9" s="128"/>
      <c r="T9" s="128"/>
      <c r="U9" s="128"/>
      <c r="V9" s="128"/>
      <c r="W9" s="124">
        <v>44578</v>
      </c>
      <c r="X9" s="127"/>
      <c r="Y9" s="199"/>
      <c r="Z9" s="397" t="s">
        <v>205</v>
      </c>
      <c r="AA9" s="53"/>
    </row>
    <row r="10" spans="1:27" x14ac:dyDescent="0.25">
      <c r="A10" s="3" t="s">
        <v>78</v>
      </c>
      <c r="B10" s="133">
        <v>4002</v>
      </c>
      <c r="C10" s="134"/>
      <c r="D10" s="135" t="s">
        <v>1</v>
      </c>
      <c r="E10" s="135"/>
      <c r="F10" s="380">
        <v>8500</v>
      </c>
      <c r="G10" s="381"/>
      <c r="H10" s="381"/>
      <c r="I10" s="381"/>
      <c r="J10" s="382">
        <v>8500</v>
      </c>
      <c r="K10" s="187"/>
      <c r="L10" s="364">
        <v>22500</v>
      </c>
      <c r="M10" s="138"/>
      <c r="N10" s="138"/>
      <c r="O10" s="136">
        <v>22500</v>
      </c>
      <c r="P10" s="187"/>
      <c r="Q10" s="124">
        <v>-14000</v>
      </c>
      <c r="R10" s="140"/>
      <c r="S10" s="138"/>
      <c r="T10" s="138"/>
      <c r="U10" s="138"/>
      <c r="V10" s="138"/>
      <c r="W10" s="139">
        <v>27346.940000000002</v>
      </c>
      <c r="X10" s="141"/>
      <c r="Y10" s="199"/>
      <c r="Z10" s="95" t="s">
        <v>155</v>
      </c>
      <c r="AA10" s="53"/>
    </row>
    <row r="11" spans="1:27" x14ac:dyDescent="0.25">
      <c r="B11" s="142">
        <v>4001</v>
      </c>
      <c r="D11" s="143" t="s">
        <v>0</v>
      </c>
      <c r="E11" s="143"/>
      <c r="F11" s="144">
        <v>1098.5</v>
      </c>
      <c r="G11" s="113"/>
      <c r="H11" s="113"/>
      <c r="I11" s="113"/>
      <c r="J11" s="98">
        <v>1098.5</v>
      </c>
      <c r="K11" s="192"/>
      <c r="L11" s="117"/>
      <c r="M11" s="117"/>
      <c r="N11" s="117"/>
      <c r="O11" s="113"/>
      <c r="P11" s="186"/>
      <c r="Q11" s="124">
        <v>1098.5</v>
      </c>
      <c r="R11" s="116"/>
      <c r="S11" s="114"/>
      <c r="T11" s="114"/>
      <c r="U11" s="114"/>
      <c r="V11" s="114"/>
      <c r="W11" s="109"/>
      <c r="X11" s="145"/>
      <c r="Y11" s="199"/>
      <c r="AA11" s="53"/>
    </row>
    <row r="12" spans="1:27" x14ac:dyDescent="0.25">
      <c r="B12" s="142">
        <v>4009</v>
      </c>
      <c r="D12" s="143" t="s">
        <v>95</v>
      </c>
      <c r="E12" s="143"/>
      <c r="F12" s="144">
        <v>-30.220000000000002</v>
      </c>
      <c r="G12" s="113"/>
      <c r="H12" s="113"/>
      <c r="I12" s="113"/>
      <c r="J12" s="98">
        <v>-30.220000000000002</v>
      </c>
      <c r="K12" s="192"/>
      <c r="L12" s="117"/>
      <c r="M12" s="117"/>
      <c r="N12" s="117"/>
      <c r="O12" s="113"/>
      <c r="P12" s="186"/>
      <c r="Q12" s="124">
        <v>-30.220000000000002</v>
      </c>
      <c r="R12" s="116"/>
      <c r="S12" s="114"/>
      <c r="T12" s="114"/>
      <c r="U12" s="114"/>
      <c r="V12" s="114"/>
      <c r="W12" s="109"/>
      <c r="X12" s="145"/>
      <c r="Y12" s="199"/>
      <c r="AA12" s="53"/>
    </row>
    <row r="13" spans="1:27" x14ac:dyDescent="0.25">
      <c r="B13" s="142">
        <v>4010</v>
      </c>
      <c r="D13" s="143" t="s">
        <v>2</v>
      </c>
      <c r="E13" s="143"/>
      <c r="F13" s="144">
        <v>580</v>
      </c>
      <c r="G13" s="113"/>
      <c r="H13" s="113"/>
      <c r="I13" s="113"/>
      <c r="J13" s="98">
        <v>580</v>
      </c>
      <c r="K13" s="192"/>
      <c r="L13" s="117"/>
      <c r="M13" s="117"/>
      <c r="N13" s="117"/>
      <c r="O13" s="113"/>
      <c r="P13" s="186"/>
      <c r="Q13" s="124">
        <v>580</v>
      </c>
      <c r="R13" s="116"/>
      <c r="S13" s="114"/>
      <c r="T13" s="114"/>
      <c r="U13" s="114"/>
      <c r="V13" s="114"/>
      <c r="W13" s="109"/>
      <c r="X13" s="145"/>
      <c r="Y13" s="199"/>
      <c r="AA13" s="53"/>
    </row>
    <row r="14" spans="1:27" x14ac:dyDescent="0.25">
      <c r="B14" s="142">
        <v>4011</v>
      </c>
      <c r="D14" s="143" t="s">
        <v>8</v>
      </c>
      <c r="E14" s="143"/>
      <c r="F14" s="144">
        <v>0</v>
      </c>
      <c r="G14" s="113"/>
      <c r="H14" s="113"/>
      <c r="I14" s="113"/>
      <c r="J14" s="98">
        <v>0</v>
      </c>
      <c r="K14" s="192"/>
      <c r="L14" s="117"/>
      <c r="M14" s="117"/>
      <c r="N14" s="117"/>
      <c r="O14" s="113"/>
      <c r="P14" s="186"/>
      <c r="Q14" s="124">
        <v>0</v>
      </c>
      <c r="R14" s="116"/>
      <c r="S14" s="114"/>
      <c r="T14" s="114"/>
      <c r="U14" s="114"/>
      <c r="V14" s="114"/>
      <c r="W14" s="109"/>
      <c r="X14" s="145"/>
      <c r="Y14" s="199"/>
      <c r="AA14" s="53"/>
    </row>
    <row r="15" spans="1:27" x14ac:dyDescent="0.25">
      <c r="B15" s="142">
        <v>4100</v>
      </c>
      <c r="D15" s="143" t="s">
        <v>4</v>
      </c>
      <c r="E15" s="143"/>
      <c r="F15" s="144">
        <v>448.66</v>
      </c>
      <c r="G15" s="113"/>
      <c r="H15" s="113"/>
      <c r="I15" s="113"/>
      <c r="J15" s="98">
        <v>448.66</v>
      </c>
      <c r="K15" s="186"/>
      <c r="L15" s="114"/>
      <c r="M15" s="114"/>
      <c r="N15" s="114"/>
      <c r="O15" s="113"/>
      <c r="P15" s="186"/>
      <c r="Q15" s="124">
        <v>448.66</v>
      </c>
      <c r="R15" s="116"/>
      <c r="S15" s="114"/>
      <c r="T15" s="114"/>
      <c r="U15" s="114"/>
      <c r="V15" s="114"/>
      <c r="W15" s="109"/>
      <c r="X15" s="145"/>
      <c r="Y15" s="199"/>
      <c r="AA15" s="53"/>
    </row>
    <row r="16" spans="1:27" x14ac:dyDescent="0.25">
      <c r="B16" s="146">
        <v>4999</v>
      </c>
      <c r="C16" s="147"/>
      <c r="D16" s="148" t="s">
        <v>5</v>
      </c>
      <c r="E16" s="148"/>
      <c r="F16" s="149">
        <v>39250</v>
      </c>
      <c r="G16" s="150"/>
      <c r="H16" s="150"/>
      <c r="I16" s="150"/>
      <c r="J16" s="151">
        <v>39250</v>
      </c>
      <c r="K16" s="188"/>
      <c r="L16" s="152"/>
      <c r="M16" s="152"/>
      <c r="N16" s="152"/>
      <c r="O16" s="150"/>
      <c r="P16" s="188"/>
      <c r="Q16" s="124">
        <v>39250</v>
      </c>
      <c r="R16" s="154"/>
      <c r="S16" s="152"/>
      <c r="T16" s="152"/>
      <c r="U16" s="152"/>
      <c r="V16" s="152"/>
      <c r="W16" s="153"/>
      <c r="X16" s="155"/>
      <c r="Y16" s="199"/>
      <c r="Z16" s="95" t="s">
        <v>175</v>
      </c>
      <c r="AA16" s="53"/>
    </row>
    <row r="17" spans="1:27" x14ac:dyDescent="0.25">
      <c r="F17" s="115">
        <v>49846.94</v>
      </c>
      <c r="G17" s="113"/>
      <c r="H17" s="113"/>
      <c r="I17" s="113"/>
      <c r="J17" s="103">
        <v>49846.94</v>
      </c>
      <c r="K17" s="186"/>
      <c r="L17" s="115">
        <v>22500</v>
      </c>
      <c r="M17" s="128"/>
      <c r="N17" s="128"/>
      <c r="O17" s="115">
        <v>22500</v>
      </c>
      <c r="P17" s="185"/>
      <c r="Q17" s="206">
        <v>27346.940000000002</v>
      </c>
      <c r="R17" s="181"/>
      <c r="S17" s="180"/>
      <c r="T17" s="180"/>
      <c r="U17" s="180"/>
      <c r="V17" s="180"/>
      <c r="W17" s="180">
        <v>27346.940000000002</v>
      </c>
      <c r="X17" s="92"/>
      <c r="Y17" s="200"/>
      <c r="AA17" s="53"/>
    </row>
    <row r="18" spans="1:27" ht="20.25" customHeight="1" x14ac:dyDescent="0.25">
      <c r="F18" s="115"/>
      <c r="G18" s="118"/>
      <c r="H18" s="118"/>
      <c r="I18" s="119"/>
      <c r="J18" s="114"/>
      <c r="K18" s="186"/>
      <c r="L18" s="114"/>
      <c r="M18" s="114"/>
      <c r="N18" s="114"/>
      <c r="O18" s="114"/>
      <c r="P18" s="186"/>
      <c r="Q18" s="109"/>
      <c r="R18" s="182"/>
      <c r="S18" s="182"/>
      <c r="T18" s="182"/>
      <c r="U18" s="182"/>
      <c r="V18" s="182"/>
      <c r="W18" s="109"/>
      <c r="X18" s="109"/>
      <c r="Y18" s="199"/>
      <c r="AA18" s="53"/>
    </row>
    <row r="19" spans="1:27" ht="15.75" thickBot="1" x14ac:dyDescent="0.3">
      <c r="F19" s="120">
        <v>541065.12</v>
      </c>
      <c r="G19" s="121"/>
      <c r="H19" s="121"/>
      <c r="I19" s="121"/>
      <c r="J19" s="120">
        <v>541065.12</v>
      </c>
      <c r="K19" s="186"/>
      <c r="L19" s="120">
        <v>444750</v>
      </c>
      <c r="M19" s="121"/>
      <c r="N19" s="121"/>
      <c r="O19" s="120">
        <v>444750</v>
      </c>
      <c r="P19" s="186"/>
      <c r="Q19" s="120">
        <v>96315.12</v>
      </c>
      <c r="R19" s="183"/>
      <c r="S19" s="183"/>
      <c r="T19" s="183"/>
      <c r="U19" s="184"/>
      <c r="V19" s="184"/>
      <c r="W19" s="120">
        <v>96315.12</v>
      </c>
      <c r="X19" s="121"/>
      <c r="Y19" s="186"/>
      <c r="Z19" s="215"/>
      <c r="AA19" s="53"/>
    </row>
    <row r="20" spans="1:27" ht="74.25" customHeight="1" x14ac:dyDescent="0.3">
      <c r="A20" s="21"/>
      <c r="B20" s="131" t="s">
        <v>99</v>
      </c>
      <c r="C20" s="94"/>
      <c r="D20" s="21"/>
      <c r="E20" s="21"/>
      <c r="F20" s="209" t="s">
        <v>28</v>
      </c>
      <c r="G20" s="211" t="s">
        <v>59</v>
      </c>
      <c r="H20" s="212"/>
      <c r="I20" s="211" t="s">
        <v>30</v>
      </c>
      <c r="J20" s="207" t="s">
        <v>43</v>
      </c>
      <c r="K20" s="195"/>
      <c r="L20" s="209" t="s">
        <v>28</v>
      </c>
      <c r="M20" s="211" t="s">
        <v>59</v>
      </c>
      <c r="N20" s="211" t="s">
        <v>30</v>
      </c>
      <c r="O20" s="207" t="s">
        <v>43</v>
      </c>
      <c r="P20" s="189"/>
      <c r="Q20" s="178" t="s">
        <v>28</v>
      </c>
      <c r="R20" s="178"/>
      <c r="S20" s="430" t="s">
        <v>59</v>
      </c>
      <c r="T20" s="431"/>
      <c r="U20" s="430" t="s">
        <v>30</v>
      </c>
      <c r="V20" s="431"/>
      <c r="W20" s="432" t="s">
        <v>110</v>
      </c>
      <c r="X20" s="433"/>
      <c r="Y20" s="195"/>
      <c r="AA20" s="53"/>
    </row>
    <row r="21" spans="1:27" ht="15.75" x14ac:dyDescent="0.25">
      <c r="A21" s="24"/>
      <c r="B21" s="25"/>
      <c r="C21" s="25"/>
      <c r="F21" s="210" t="s">
        <v>29</v>
      </c>
      <c r="G21" s="111" t="s">
        <v>29</v>
      </c>
      <c r="H21" s="111"/>
      <c r="I21" s="111" t="s">
        <v>29</v>
      </c>
      <c r="J21" s="208" t="s">
        <v>29</v>
      </c>
      <c r="K21" s="190"/>
      <c r="L21" s="210" t="s">
        <v>29</v>
      </c>
      <c r="M21" s="111" t="s">
        <v>29</v>
      </c>
      <c r="N21" s="111" t="s">
        <v>29</v>
      </c>
      <c r="O21" s="208" t="s">
        <v>29</v>
      </c>
      <c r="P21" s="190"/>
      <c r="Q21" s="176" t="s">
        <v>29</v>
      </c>
      <c r="R21" s="176"/>
      <c r="S21" s="176" t="s">
        <v>29</v>
      </c>
      <c r="T21" s="176"/>
      <c r="U21" s="176" t="s">
        <v>29</v>
      </c>
      <c r="V21" s="177"/>
      <c r="W21" s="175" t="s">
        <v>29</v>
      </c>
      <c r="X21" s="208" t="s">
        <v>107</v>
      </c>
      <c r="Y21" s="193"/>
      <c r="AA21" s="24"/>
    </row>
    <row r="22" spans="1:27" x14ac:dyDescent="0.25">
      <c r="A22" s="46" t="s">
        <v>55</v>
      </c>
      <c r="B22" s="25"/>
      <c r="C22" s="25"/>
      <c r="D22" s="54"/>
      <c r="E22" s="216"/>
      <c r="F22" s="217"/>
      <c r="G22" s="218"/>
      <c r="H22" s="218"/>
      <c r="I22" s="218"/>
      <c r="J22" s="219"/>
      <c r="K22" s="220"/>
      <c r="L22" s="221"/>
      <c r="M22" s="222"/>
      <c r="N22" s="223"/>
      <c r="O22" s="224"/>
      <c r="P22" s="225"/>
      <c r="Q22" s="226"/>
      <c r="R22" s="226"/>
      <c r="S22" s="226"/>
      <c r="T22" s="226"/>
      <c r="U22" s="227"/>
      <c r="V22" s="228"/>
      <c r="W22" s="229"/>
      <c r="X22" s="224"/>
      <c r="Y22" s="230"/>
    </row>
    <row r="23" spans="1:27" ht="36.75" customHeight="1" x14ac:dyDescent="0.25">
      <c r="A23" s="24"/>
      <c r="B23" s="25">
        <v>50</v>
      </c>
      <c r="C23" s="25"/>
      <c r="D23" s="96" t="s">
        <v>65</v>
      </c>
      <c r="E23" s="231" t="s">
        <v>82</v>
      </c>
      <c r="F23" s="232">
        <v>16718</v>
      </c>
      <c r="G23" s="218">
        <v>36484</v>
      </c>
      <c r="H23" s="218"/>
      <c r="I23" s="218">
        <v>18575</v>
      </c>
      <c r="J23" s="219">
        <v>71777</v>
      </c>
      <c r="K23" s="220"/>
      <c r="L23" s="233">
        <v>27750</v>
      </c>
      <c r="M23" s="234">
        <v>26768.648396900964</v>
      </c>
      <c r="N23" s="218">
        <v>11024.95761390858</v>
      </c>
      <c r="O23" s="224">
        <v>65543.606010809541</v>
      </c>
      <c r="P23" s="225"/>
      <c r="Q23" s="235">
        <v>11032</v>
      </c>
      <c r="R23" s="236">
        <v>0.39754954954954957</v>
      </c>
      <c r="S23" s="235">
        <v>-9715.3516030990359</v>
      </c>
      <c r="T23" s="236">
        <v>-0.36293769707938606</v>
      </c>
      <c r="U23" s="235">
        <v>-7550.0423860914198</v>
      </c>
      <c r="V23" s="237">
        <v>-0.68481373357541375</v>
      </c>
      <c r="W23" s="238">
        <v>-6233.3939891904556</v>
      </c>
      <c r="X23" s="239">
        <v>-9.5103006510847687E-2</v>
      </c>
      <c r="Y23" s="240"/>
      <c r="Z23" s="418" t="s">
        <v>174</v>
      </c>
      <c r="AA23" s="24"/>
    </row>
    <row r="24" spans="1:27" x14ac:dyDescent="0.25">
      <c r="A24" s="24"/>
      <c r="B24" s="25">
        <v>51</v>
      </c>
      <c r="C24" s="25"/>
      <c r="D24" s="96" t="s">
        <v>71</v>
      </c>
      <c r="E24" s="231" t="s">
        <v>81</v>
      </c>
      <c r="F24" s="232">
        <v>966</v>
      </c>
      <c r="G24" s="218">
        <v>4801</v>
      </c>
      <c r="H24" s="218"/>
      <c r="I24" s="218">
        <v>2013</v>
      </c>
      <c r="J24" s="219">
        <v>7780</v>
      </c>
      <c r="K24" s="220"/>
      <c r="L24" s="233">
        <v>1875</v>
      </c>
      <c r="M24" s="234">
        <v>7964.2853191648919</v>
      </c>
      <c r="N24" s="218">
        <v>1989.7357470276568</v>
      </c>
      <c r="O24" s="224">
        <v>11829.021066192548</v>
      </c>
      <c r="P24" s="225"/>
      <c r="Q24" s="235">
        <v>909</v>
      </c>
      <c r="R24" s="236">
        <v>0.48480000000000001</v>
      </c>
      <c r="S24" s="235">
        <v>3163.2853191648919</v>
      </c>
      <c r="T24" s="236">
        <v>0.39718382659557749</v>
      </c>
      <c r="U24" s="235">
        <v>-23.264252972343229</v>
      </c>
      <c r="V24" s="237">
        <v>-1.1692131986418929E-2</v>
      </c>
      <c r="W24" s="238">
        <v>4049.0210661925485</v>
      </c>
      <c r="X24" s="239">
        <v>0.34229553261720769</v>
      </c>
      <c r="Y24" s="240"/>
      <c r="Z24" s="7" t="s">
        <v>156</v>
      </c>
      <c r="AA24" s="24"/>
    </row>
    <row r="25" spans="1:27" ht="29.25" customHeight="1" x14ac:dyDescent="0.25">
      <c r="A25" s="24"/>
      <c r="B25" s="25">
        <v>52</v>
      </c>
      <c r="C25" s="25"/>
      <c r="D25" s="96" t="s">
        <v>68</v>
      </c>
      <c r="E25" s="231" t="s">
        <v>85</v>
      </c>
      <c r="F25" s="232">
        <v>62119</v>
      </c>
      <c r="G25" s="218">
        <v>71438</v>
      </c>
      <c r="H25" s="218"/>
      <c r="I25" s="218">
        <v>46630</v>
      </c>
      <c r="J25" s="219">
        <v>180187</v>
      </c>
      <c r="K25" s="220"/>
      <c r="L25" s="233">
        <v>26000</v>
      </c>
      <c r="M25" s="234">
        <v>85385.682419764751</v>
      </c>
      <c r="N25" s="218">
        <v>22524.814234829668</v>
      </c>
      <c r="O25" s="224">
        <v>133910.49665459443</v>
      </c>
      <c r="P25" s="225"/>
      <c r="Q25" s="235">
        <v>-36119</v>
      </c>
      <c r="R25" s="236">
        <v>-1.3891923076923076</v>
      </c>
      <c r="S25" s="235">
        <v>13947.682419764751</v>
      </c>
      <c r="T25" s="236">
        <v>0.16334919420326838</v>
      </c>
      <c r="U25" s="235">
        <v>-24105.185765170332</v>
      </c>
      <c r="V25" s="237">
        <v>-1.0701613568868846</v>
      </c>
      <c r="W25" s="238">
        <v>-46276.503345405581</v>
      </c>
      <c r="X25" s="239">
        <v>-0.34557786358428721</v>
      </c>
      <c r="Y25" s="240"/>
      <c r="Z25" s="418" t="s">
        <v>206</v>
      </c>
      <c r="AA25" s="24"/>
    </row>
    <row r="26" spans="1:27" x14ac:dyDescent="0.25">
      <c r="A26" s="24"/>
      <c r="B26" s="25">
        <v>53</v>
      </c>
      <c r="C26" s="25"/>
      <c r="D26" s="96" t="s">
        <v>66</v>
      </c>
      <c r="E26" s="231" t="s">
        <v>81</v>
      </c>
      <c r="F26" s="232">
        <v>14837</v>
      </c>
      <c r="G26" s="218">
        <v>3865</v>
      </c>
      <c r="H26" s="218"/>
      <c r="I26" s="218">
        <v>6530</v>
      </c>
      <c r="J26" s="219">
        <v>25232</v>
      </c>
      <c r="K26" s="220"/>
      <c r="L26" s="233">
        <v>18000</v>
      </c>
      <c r="M26" s="234">
        <v>4340.6341053158876</v>
      </c>
      <c r="N26" s="218">
        <v>4517.8035648614668</v>
      </c>
      <c r="O26" s="224">
        <v>26858.437670177354</v>
      </c>
      <c r="P26" s="225"/>
      <c r="Q26" s="235">
        <v>3163</v>
      </c>
      <c r="R26" s="236">
        <v>0.17572222222222222</v>
      </c>
      <c r="S26" s="235">
        <v>475.63410531588761</v>
      </c>
      <c r="T26" s="236">
        <v>0.10957710181869236</v>
      </c>
      <c r="U26" s="235">
        <v>-2012.1964351385332</v>
      </c>
      <c r="V26" s="237">
        <v>-0.44539263521525746</v>
      </c>
      <c r="W26" s="238">
        <v>1626.4376701773544</v>
      </c>
      <c r="X26" s="239">
        <v>6.0555929952072103E-2</v>
      </c>
      <c r="Y26" s="240"/>
      <c r="Z26" s="7" t="s">
        <v>157</v>
      </c>
    </row>
    <row r="27" spans="1:27" x14ac:dyDescent="0.25">
      <c r="A27" s="27"/>
      <c r="B27" s="25">
        <v>54</v>
      </c>
      <c r="C27" s="25"/>
      <c r="D27" s="97" t="s">
        <v>72</v>
      </c>
      <c r="E27" s="241" t="s">
        <v>83</v>
      </c>
      <c r="F27" s="232">
        <v>21098</v>
      </c>
      <c r="G27" s="218">
        <v>3162</v>
      </c>
      <c r="H27" s="242"/>
      <c r="I27" s="218">
        <v>8470</v>
      </c>
      <c r="J27" s="219">
        <v>32730</v>
      </c>
      <c r="K27" s="220"/>
      <c r="L27" s="233">
        <v>33750</v>
      </c>
      <c r="M27" s="234">
        <v>2366.4830040431666</v>
      </c>
      <c r="N27" s="218">
        <v>7303.6053899248855</v>
      </c>
      <c r="O27" s="224">
        <v>43420.088393968057</v>
      </c>
      <c r="P27" s="243"/>
      <c r="Q27" s="235">
        <v>12652</v>
      </c>
      <c r="R27" s="236">
        <v>0.37487407407407408</v>
      </c>
      <c r="S27" s="235">
        <v>-795.5169959568334</v>
      </c>
      <c r="T27" s="236">
        <v>-0.33616002929143474</v>
      </c>
      <c r="U27" s="235">
        <v>-1166.3946100751145</v>
      </c>
      <c r="V27" s="237">
        <v>-0.15970120889665296</v>
      </c>
      <c r="W27" s="238">
        <v>10690.088393968052</v>
      </c>
      <c r="X27" s="239">
        <v>0.24620144245153414</v>
      </c>
      <c r="Y27" s="240"/>
      <c r="Z27" s="7" t="s">
        <v>158</v>
      </c>
      <c r="AA27" s="24"/>
    </row>
    <row r="28" spans="1:27" x14ac:dyDescent="0.25">
      <c r="A28" s="46" t="s">
        <v>56</v>
      </c>
      <c r="B28" s="25"/>
      <c r="C28" s="25"/>
      <c r="D28" s="97"/>
      <c r="E28" s="241"/>
      <c r="F28" s="232"/>
      <c r="G28" s="218"/>
      <c r="H28" s="218"/>
      <c r="I28" s="218"/>
      <c r="J28" s="219"/>
      <c r="K28" s="220"/>
      <c r="L28" s="233"/>
      <c r="M28" s="234"/>
      <c r="N28" s="218"/>
      <c r="O28" s="224"/>
      <c r="P28" s="243"/>
      <c r="Q28" s="235"/>
      <c r="R28" s="236"/>
      <c r="S28" s="235">
        <v>0</v>
      </c>
      <c r="T28" s="236"/>
      <c r="U28" s="235"/>
      <c r="V28" s="237"/>
      <c r="W28" s="238"/>
      <c r="X28" s="239"/>
      <c r="Y28" s="240"/>
    </row>
    <row r="29" spans="1:27" x14ac:dyDescent="0.25">
      <c r="B29" s="25">
        <v>60</v>
      </c>
      <c r="C29" s="25"/>
      <c r="D29" s="96" t="s">
        <v>57</v>
      </c>
      <c r="E29" s="231" t="s">
        <v>84</v>
      </c>
      <c r="F29" s="232">
        <v>6287</v>
      </c>
      <c r="G29" s="218">
        <v>12394</v>
      </c>
      <c r="H29" s="218"/>
      <c r="I29" s="218">
        <v>6522</v>
      </c>
      <c r="J29" s="219">
        <v>25203</v>
      </c>
      <c r="K29" s="220"/>
      <c r="L29" s="233">
        <v>7500</v>
      </c>
      <c r="M29" s="234">
        <v>10647.516276591763</v>
      </c>
      <c r="N29" s="218">
        <v>3669.8561617039877</v>
      </c>
      <c r="O29" s="224">
        <v>21817.372438295752</v>
      </c>
      <c r="P29" s="225"/>
      <c r="Q29" s="235">
        <v>1213</v>
      </c>
      <c r="R29" s="236">
        <v>0.16173333333333334</v>
      </c>
      <c r="S29" s="235">
        <v>-1746.483723408237</v>
      </c>
      <c r="T29" s="236">
        <v>-0.16402733539349715</v>
      </c>
      <c r="U29" s="235">
        <v>-2852.1438382960123</v>
      </c>
      <c r="V29" s="237">
        <v>-0.77718136968390195</v>
      </c>
      <c r="W29" s="238">
        <v>-3385.6275617042493</v>
      </c>
      <c r="X29" s="239">
        <v>-0.15518035323820667</v>
      </c>
      <c r="Y29" s="240"/>
      <c r="Z29" s="7" t="s">
        <v>159</v>
      </c>
      <c r="AA29" s="24"/>
    </row>
    <row r="30" spans="1:27" x14ac:dyDescent="0.25">
      <c r="A30" s="24"/>
      <c r="B30" s="25">
        <v>61</v>
      </c>
      <c r="C30" s="25"/>
      <c r="D30" s="96" t="s">
        <v>92</v>
      </c>
      <c r="E30" s="231" t="s">
        <v>86</v>
      </c>
      <c r="F30" s="232">
        <v>5310</v>
      </c>
      <c r="G30" s="218">
        <v>10960</v>
      </c>
      <c r="H30" s="218"/>
      <c r="I30" s="218">
        <v>5680</v>
      </c>
      <c r="J30" s="219">
        <v>21950</v>
      </c>
      <c r="K30" s="220"/>
      <c r="L30" s="233">
        <v>13500</v>
      </c>
      <c r="M30" s="234">
        <v>16874.690865525496</v>
      </c>
      <c r="N30" s="218">
        <v>6142.4794850018789</v>
      </c>
      <c r="O30" s="224">
        <v>36517.170350527376</v>
      </c>
      <c r="P30" s="225"/>
      <c r="Q30" s="235">
        <v>8190</v>
      </c>
      <c r="R30" s="236">
        <v>0.60666666666666669</v>
      </c>
      <c r="S30" s="235">
        <v>5914.6908655254956</v>
      </c>
      <c r="T30" s="236">
        <v>0.35050662039735719</v>
      </c>
      <c r="U30" s="235">
        <v>462.47948500187886</v>
      </c>
      <c r="V30" s="237">
        <v>7.5291986913609915E-2</v>
      </c>
      <c r="W30" s="238">
        <v>14567.170350527374</v>
      </c>
      <c r="X30" s="239">
        <v>0.39891290071759344</v>
      </c>
      <c r="Y30" s="240"/>
      <c r="Z30" s="7" t="s">
        <v>160</v>
      </c>
      <c r="AA30" s="24"/>
    </row>
    <row r="31" spans="1:27" x14ac:dyDescent="0.25">
      <c r="A31" s="24"/>
      <c r="B31" s="25">
        <v>62</v>
      </c>
      <c r="C31" s="25"/>
      <c r="D31" s="96" t="s">
        <v>69</v>
      </c>
      <c r="E31" s="231" t="s">
        <v>84</v>
      </c>
      <c r="F31" s="232">
        <v>2248</v>
      </c>
      <c r="G31" s="218">
        <v>19224</v>
      </c>
      <c r="H31" s="218"/>
      <c r="I31" s="218">
        <v>7497</v>
      </c>
      <c r="J31" s="219">
        <v>28969</v>
      </c>
      <c r="K31" s="220"/>
      <c r="L31" s="233">
        <v>750</v>
      </c>
      <c r="M31" s="234">
        <v>8372.2035388070854</v>
      </c>
      <c r="N31" s="218">
        <v>1844.7248843849152</v>
      </c>
      <c r="O31" s="224">
        <v>10966.928423192001</v>
      </c>
      <c r="P31" s="225"/>
      <c r="Q31" s="235">
        <v>-1498</v>
      </c>
      <c r="R31" s="236">
        <v>-1.9973333333333334</v>
      </c>
      <c r="S31" s="235">
        <v>-10851.796461192915</v>
      </c>
      <c r="T31" s="236">
        <v>-1.2961696894840584</v>
      </c>
      <c r="U31" s="235">
        <v>-5652.2751156150844</v>
      </c>
      <c r="V31" s="237">
        <v>-3.0640206371475913</v>
      </c>
      <c r="W31" s="238">
        <v>-18002.071576807997</v>
      </c>
      <c r="X31" s="239">
        <v>-1.6414871039678371</v>
      </c>
      <c r="Y31" s="240"/>
      <c r="Z31" s="7" t="s">
        <v>161</v>
      </c>
      <c r="AA31" s="24"/>
    </row>
    <row r="32" spans="1:27" x14ac:dyDescent="0.25">
      <c r="A32" s="24"/>
      <c r="B32" s="25">
        <v>63</v>
      </c>
      <c r="C32" s="25"/>
      <c r="D32" s="96" t="s">
        <v>73</v>
      </c>
      <c r="E32" s="231" t="s">
        <v>83</v>
      </c>
      <c r="F32" s="232">
        <v>4359</v>
      </c>
      <c r="G32" s="218">
        <v>7480</v>
      </c>
      <c r="H32" s="218"/>
      <c r="I32" s="218">
        <v>4133</v>
      </c>
      <c r="J32" s="219">
        <v>15972</v>
      </c>
      <c r="K32" s="220"/>
      <c r="L32" s="233">
        <v>3750</v>
      </c>
      <c r="M32" s="234">
        <v>5933.8989964850189</v>
      </c>
      <c r="N32" s="218">
        <v>1958.3129647008648</v>
      </c>
      <c r="O32" s="224">
        <v>11642.211961185883</v>
      </c>
      <c r="P32" s="225"/>
      <c r="Q32" s="235">
        <v>-609</v>
      </c>
      <c r="R32" s="236">
        <v>-0.16239999999999999</v>
      </c>
      <c r="S32" s="235">
        <v>-1546.1010035149811</v>
      </c>
      <c r="T32" s="236">
        <v>-0.26055398051615364</v>
      </c>
      <c r="U32" s="235">
        <v>-2174.6870352991355</v>
      </c>
      <c r="V32" s="237">
        <v>-1.1104900363212997</v>
      </c>
      <c r="W32" s="238">
        <v>-4329.7880388141166</v>
      </c>
      <c r="X32" s="239">
        <v>-0.37190424407743572</v>
      </c>
      <c r="Y32" s="240"/>
      <c r="Z32" s="7" t="s">
        <v>162</v>
      </c>
      <c r="AA32" s="24"/>
    </row>
    <row r="33" spans="1:27" ht="15.75" customHeight="1" x14ac:dyDescent="0.25">
      <c r="A33" s="24"/>
      <c r="B33" s="25">
        <v>64</v>
      </c>
      <c r="C33" s="25"/>
      <c r="D33" s="96" t="s">
        <v>67</v>
      </c>
      <c r="E33" s="231" t="s">
        <v>84</v>
      </c>
      <c r="F33" s="232">
        <v>27190</v>
      </c>
      <c r="G33" s="218">
        <v>14352</v>
      </c>
      <c r="H33" s="218"/>
      <c r="I33" s="218">
        <v>14504</v>
      </c>
      <c r="J33" s="219">
        <v>56046</v>
      </c>
      <c r="K33" s="220"/>
      <c r="L33" s="233">
        <v>53250</v>
      </c>
      <c r="M33" s="234">
        <v>10917.370583623469</v>
      </c>
      <c r="N33" s="218">
        <v>12976.156997329865</v>
      </c>
      <c r="O33" s="224">
        <v>77143.527580953334</v>
      </c>
      <c r="P33" s="225"/>
      <c r="Q33" s="235">
        <v>26060</v>
      </c>
      <c r="R33" s="236">
        <v>0.48938967136150235</v>
      </c>
      <c r="S33" s="235">
        <v>-3434.6294163765306</v>
      </c>
      <c r="T33" s="236">
        <v>-0.31460225610813503</v>
      </c>
      <c r="U33" s="235">
        <v>-1527.8430026701353</v>
      </c>
      <c r="V33" s="237">
        <v>-0.11774233334141405</v>
      </c>
      <c r="W33" s="238">
        <v>21097.527580953334</v>
      </c>
      <c r="X33" s="239">
        <v>0.273484091828882</v>
      </c>
      <c r="Y33" s="240"/>
      <c r="Z33" s="7" t="s">
        <v>176</v>
      </c>
      <c r="AA33" s="24"/>
    </row>
    <row r="34" spans="1:27" ht="16.5" customHeight="1" x14ac:dyDescent="0.25">
      <c r="A34" s="24"/>
      <c r="B34" s="25">
        <v>65</v>
      </c>
      <c r="C34" s="25"/>
      <c r="D34" s="96" t="s">
        <v>93</v>
      </c>
      <c r="E34" s="231" t="s">
        <v>82</v>
      </c>
      <c r="F34" s="232">
        <v>2769</v>
      </c>
      <c r="G34" s="218">
        <v>0</v>
      </c>
      <c r="H34" s="218"/>
      <c r="I34" s="218">
        <v>967</v>
      </c>
      <c r="J34" s="219">
        <v>3736</v>
      </c>
      <c r="K34" s="220"/>
      <c r="L34" s="233">
        <v>0</v>
      </c>
      <c r="M34" s="234"/>
      <c r="N34" s="218">
        <v>0</v>
      </c>
      <c r="O34" s="224">
        <v>0</v>
      </c>
      <c r="P34" s="225"/>
      <c r="Q34" s="235">
        <v>-2769</v>
      </c>
      <c r="R34" s="236"/>
      <c r="S34" s="235">
        <v>0</v>
      </c>
      <c r="T34" s="236"/>
      <c r="U34" s="235">
        <v>-967</v>
      </c>
      <c r="V34" s="237"/>
      <c r="W34" s="238">
        <v>-3736</v>
      </c>
      <c r="X34" s="239"/>
      <c r="Y34" s="240"/>
      <c r="Z34" s="7" t="s">
        <v>163</v>
      </c>
      <c r="AA34" s="24"/>
    </row>
    <row r="35" spans="1:27" x14ac:dyDescent="0.25">
      <c r="A35" s="24"/>
      <c r="B35" s="25"/>
      <c r="C35" s="25"/>
      <c r="D35" s="96"/>
      <c r="E35" s="231"/>
      <c r="F35" s="232"/>
      <c r="G35" s="218"/>
      <c r="H35" s="218"/>
      <c r="I35" s="218"/>
      <c r="J35" s="219"/>
      <c r="K35" s="220"/>
      <c r="L35" s="233"/>
      <c r="M35" s="234"/>
      <c r="N35" s="218"/>
      <c r="O35" s="224"/>
      <c r="P35" s="225"/>
      <c r="Q35" s="235"/>
      <c r="R35" s="235"/>
      <c r="S35" s="235"/>
      <c r="T35" s="235"/>
      <c r="U35" s="235"/>
      <c r="V35" s="244"/>
      <c r="W35" s="229"/>
      <c r="X35" s="224"/>
      <c r="Y35" s="230"/>
      <c r="AA35" s="24"/>
    </row>
    <row r="36" spans="1:27" x14ac:dyDescent="0.25">
      <c r="A36" s="46" t="s">
        <v>58</v>
      </c>
      <c r="B36" s="25"/>
      <c r="C36" s="25"/>
      <c r="D36" s="97"/>
      <c r="E36" s="241"/>
      <c r="F36" s="217"/>
      <c r="G36" s="218"/>
      <c r="H36" s="242"/>
      <c r="I36" s="218"/>
      <c r="J36" s="219"/>
      <c r="K36" s="220"/>
      <c r="L36" s="233"/>
      <c r="M36" s="234"/>
      <c r="N36" s="218"/>
      <c r="O36" s="245"/>
      <c r="P36" s="243"/>
      <c r="Q36" s="235"/>
      <c r="R36" s="235"/>
      <c r="S36" s="235"/>
      <c r="T36" s="235"/>
      <c r="U36" s="235"/>
      <c r="V36" s="244"/>
      <c r="W36" s="246"/>
      <c r="X36" s="245"/>
      <c r="Y36" s="247"/>
      <c r="AA36" s="24"/>
    </row>
    <row r="37" spans="1:27" x14ac:dyDescent="0.25">
      <c r="B37" s="25">
        <v>80</v>
      </c>
      <c r="C37" s="25"/>
      <c r="D37" s="96" t="s">
        <v>87</v>
      </c>
      <c r="E37" s="231" t="s">
        <v>88</v>
      </c>
      <c r="F37" s="232">
        <v>7128</v>
      </c>
      <c r="G37" s="218">
        <v>8673</v>
      </c>
      <c r="H37" s="218"/>
      <c r="I37" s="218">
        <v>5517</v>
      </c>
      <c r="J37" s="219">
        <v>21318</v>
      </c>
      <c r="K37" s="220"/>
      <c r="L37" s="233">
        <v>7500</v>
      </c>
      <c r="M37" s="234"/>
      <c r="N37" s="218">
        <v>1516.6770368616585</v>
      </c>
      <c r="O37" s="224">
        <v>9016.6770368616581</v>
      </c>
      <c r="P37" s="225"/>
      <c r="Q37" s="235">
        <v>372</v>
      </c>
      <c r="R37" s="236">
        <v>4.9599999999999998E-2</v>
      </c>
      <c r="S37" s="235">
        <v>-8673</v>
      </c>
      <c r="T37" s="236"/>
      <c r="U37" s="235">
        <v>-4000.3229631383415</v>
      </c>
      <c r="V37" s="237">
        <v>-2.6375575458146963</v>
      </c>
      <c r="W37" s="238">
        <v>-12301.322963138342</v>
      </c>
      <c r="X37" s="239">
        <v>-1.3642856357002153</v>
      </c>
      <c r="Y37" s="240"/>
      <c r="Z37" s="7" t="s">
        <v>164</v>
      </c>
    </row>
    <row r="38" spans="1:27" x14ac:dyDescent="0.25">
      <c r="A38" s="24"/>
      <c r="B38" s="25">
        <v>81</v>
      </c>
      <c r="C38" s="25"/>
      <c r="D38" s="96" t="s">
        <v>54</v>
      </c>
      <c r="E38" s="231" t="s">
        <v>89</v>
      </c>
      <c r="F38" s="232">
        <v>12027</v>
      </c>
      <c r="G38" s="218">
        <v>10651</v>
      </c>
      <c r="H38" s="218"/>
      <c r="I38" s="218">
        <v>7918</v>
      </c>
      <c r="J38" s="219">
        <v>30596</v>
      </c>
      <c r="K38" s="220"/>
      <c r="L38" s="233">
        <v>7500</v>
      </c>
      <c r="M38" s="234">
        <v>12807.335105353883</v>
      </c>
      <c r="N38" s="218">
        <v>4106.6225112193151</v>
      </c>
      <c r="O38" s="224">
        <v>24413.9576165732</v>
      </c>
      <c r="P38" s="225"/>
      <c r="Q38" s="235">
        <v>-4527</v>
      </c>
      <c r="R38" s="236">
        <v>-0.60360000000000003</v>
      </c>
      <c r="S38" s="235">
        <v>2156.3351053538827</v>
      </c>
      <c r="T38" s="236">
        <v>0.16836719642421666</v>
      </c>
      <c r="U38" s="235">
        <v>-3811.3774887806849</v>
      </c>
      <c r="V38" s="237">
        <v>-0.92810514683732936</v>
      </c>
      <c r="W38" s="238">
        <v>-6182.0423834268022</v>
      </c>
      <c r="X38" s="239">
        <v>-0.25321754385410161</v>
      </c>
      <c r="Y38" s="240"/>
      <c r="Z38" s="7" t="s">
        <v>165</v>
      </c>
    </row>
    <row r="39" spans="1:27" x14ac:dyDescent="0.25">
      <c r="A39" s="24"/>
      <c r="B39" s="25">
        <v>100</v>
      </c>
      <c r="C39" s="25"/>
      <c r="D39" s="96" t="s">
        <v>108</v>
      </c>
      <c r="E39" s="231"/>
      <c r="F39" s="232"/>
      <c r="G39" s="218">
        <v>3426</v>
      </c>
      <c r="H39" s="218"/>
      <c r="I39" s="218">
        <v>1196</v>
      </c>
      <c r="J39" s="219">
        <v>4622</v>
      </c>
      <c r="K39" s="220"/>
      <c r="L39" s="233">
        <v>0</v>
      </c>
      <c r="M39" s="234">
        <v>7104.4494319286496</v>
      </c>
      <c r="N39" s="218">
        <v>1436.6873750601383</v>
      </c>
      <c r="O39" s="224">
        <v>8541.1368069887885</v>
      </c>
      <c r="P39" s="225"/>
      <c r="Q39" s="235">
        <v>0</v>
      </c>
      <c r="R39" s="236"/>
      <c r="S39" s="235">
        <v>3678.4494319286496</v>
      </c>
      <c r="T39" s="236">
        <v>0.51776699477894073</v>
      </c>
      <c r="U39" s="235">
        <v>240.68737506013827</v>
      </c>
      <c r="V39" s="237">
        <v>0.1675294007856534</v>
      </c>
      <c r="W39" s="238">
        <v>3919.1368069887876</v>
      </c>
      <c r="X39" s="239">
        <v>0.45885423633326566</v>
      </c>
      <c r="Y39" s="240"/>
      <c r="Z39" s="95" t="s">
        <v>177</v>
      </c>
      <c r="AA39" s="24"/>
    </row>
    <row r="40" spans="1:27" x14ac:dyDescent="0.25">
      <c r="A40" s="24"/>
      <c r="B40" s="25"/>
      <c r="C40" s="25"/>
      <c r="D40" s="96"/>
      <c r="E40" s="231"/>
      <c r="F40" s="232"/>
      <c r="G40" s="218"/>
      <c r="H40" s="218"/>
      <c r="I40" s="218"/>
      <c r="J40" s="219"/>
      <c r="K40" s="220"/>
      <c r="L40" s="233"/>
      <c r="M40" s="234"/>
      <c r="N40" s="218"/>
      <c r="O40" s="224"/>
      <c r="P40" s="225"/>
      <c r="Q40" s="235"/>
      <c r="R40" s="235"/>
      <c r="S40" s="235"/>
      <c r="T40" s="235"/>
      <c r="U40" s="249"/>
      <c r="V40" s="244"/>
      <c r="W40" s="229"/>
      <c r="X40" s="224"/>
      <c r="Y40" s="230"/>
      <c r="AA40" s="24"/>
    </row>
    <row r="41" spans="1:27" ht="21" customHeight="1" thickBot="1" x14ac:dyDescent="0.3">
      <c r="A41" s="27" t="s">
        <v>35</v>
      </c>
      <c r="B41" s="25"/>
      <c r="C41" s="25"/>
      <c r="D41" s="97"/>
      <c r="E41" s="241"/>
      <c r="F41" s="250">
        <v>183056</v>
      </c>
      <c r="G41" s="251">
        <v>206910</v>
      </c>
      <c r="H41" s="251"/>
      <c r="I41" s="251">
        <v>136152</v>
      </c>
      <c r="J41" s="252">
        <v>526118</v>
      </c>
      <c r="K41" s="253"/>
      <c r="L41" s="254">
        <v>201125</v>
      </c>
      <c r="M41" s="251">
        <v>199483.19804350502</v>
      </c>
      <c r="N41" s="251">
        <v>81012.43396681489</v>
      </c>
      <c r="O41" s="252">
        <v>481620.63201031991</v>
      </c>
      <c r="P41" s="255"/>
      <c r="Q41" s="256">
        <v>18069</v>
      </c>
      <c r="R41" s="257"/>
      <c r="S41" s="256">
        <v>-7426.8019564949736</v>
      </c>
      <c r="T41" s="257"/>
      <c r="U41" s="256">
        <v>-55139.566033185118</v>
      </c>
      <c r="V41" s="258"/>
      <c r="W41" s="259">
        <v>-44497.367989680082</v>
      </c>
      <c r="X41" s="260">
        <v>-9.2390909010572897E-2</v>
      </c>
      <c r="Y41" s="240"/>
      <c r="AA41" s="24"/>
    </row>
    <row r="42" spans="1:27" x14ac:dyDescent="0.25">
      <c r="A42" s="27"/>
      <c r="B42" s="25"/>
      <c r="C42" s="25"/>
      <c r="D42" s="97"/>
      <c r="E42" s="241"/>
      <c r="F42" s="261"/>
      <c r="G42" s="242"/>
      <c r="H42" s="242"/>
      <c r="I42" s="242"/>
      <c r="J42" s="262"/>
      <c r="K42" s="263"/>
      <c r="L42" s="233"/>
      <c r="M42" s="234"/>
      <c r="N42" s="218"/>
      <c r="O42" s="224"/>
      <c r="P42" s="264"/>
      <c r="Q42" s="235"/>
      <c r="R42" s="235"/>
      <c r="S42" s="235"/>
      <c r="T42" s="235"/>
      <c r="U42" s="249"/>
      <c r="V42" s="244"/>
      <c r="W42" s="229"/>
      <c r="X42" s="224"/>
      <c r="Y42" s="230"/>
      <c r="AA42" s="24"/>
    </row>
    <row r="43" spans="1:27" ht="29.25" customHeight="1" x14ac:dyDescent="0.25">
      <c r="A43" s="91" t="s">
        <v>7</v>
      </c>
      <c r="B43" s="99">
        <v>70</v>
      </c>
      <c r="D43" s="3" t="s">
        <v>7</v>
      </c>
      <c r="E43" s="265"/>
      <c r="F43" s="232">
        <v>15496</v>
      </c>
      <c r="G43" s="218">
        <v>22569</v>
      </c>
      <c r="H43" s="242"/>
      <c r="I43" s="218">
        <v>13290</v>
      </c>
      <c r="J43" s="219">
        <v>51355</v>
      </c>
      <c r="K43" s="266"/>
      <c r="L43" s="233">
        <v>13050</v>
      </c>
      <c r="M43" s="234">
        <v>17322.80762083648</v>
      </c>
      <c r="N43" s="218">
        <v>6142.0986484719288</v>
      </c>
      <c r="O43" s="224">
        <v>36514.906269308412</v>
      </c>
      <c r="P43" s="266"/>
      <c r="Q43" s="235">
        <v>-2446</v>
      </c>
      <c r="R43" s="236">
        <v>-0.18743295019157089</v>
      </c>
      <c r="S43" s="235">
        <v>-5246.1923791635199</v>
      </c>
      <c r="T43" s="236">
        <v>-0.30284885071708678</v>
      </c>
      <c r="U43" s="235">
        <v>-7147.9013515280712</v>
      </c>
      <c r="V43" s="237">
        <v>-1.163755543605014</v>
      </c>
      <c r="W43" s="238">
        <v>-14840.093730691591</v>
      </c>
      <c r="X43" s="239">
        <v>-0.40641193547756738</v>
      </c>
      <c r="Y43" s="240"/>
      <c r="Z43" s="418" t="s">
        <v>167</v>
      </c>
      <c r="AA43" s="24"/>
    </row>
    <row r="44" spans="1:27" x14ac:dyDescent="0.25">
      <c r="E44" s="265"/>
      <c r="F44" s="232"/>
      <c r="G44" s="242"/>
      <c r="H44" s="242"/>
      <c r="I44" s="242"/>
      <c r="J44" s="219"/>
      <c r="K44" s="266"/>
      <c r="L44" s="233"/>
      <c r="M44" s="234"/>
      <c r="N44" s="218"/>
      <c r="O44" s="224">
        <v>0</v>
      </c>
      <c r="P44" s="266"/>
      <c r="Q44" s="235"/>
      <c r="R44" s="236"/>
      <c r="S44" s="235"/>
      <c r="T44" s="236"/>
      <c r="U44" s="235"/>
      <c r="V44" s="237"/>
      <c r="W44" s="238"/>
      <c r="X44" s="248"/>
      <c r="Y44" s="267"/>
      <c r="AA44" s="24"/>
    </row>
    <row r="45" spans="1:27" x14ac:dyDescent="0.25">
      <c r="A45" s="46"/>
      <c r="B45" s="25"/>
      <c r="C45" s="25"/>
      <c r="E45" s="265"/>
      <c r="F45" s="232"/>
      <c r="G45" s="218"/>
      <c r="H45" s="218"/>
      <c r="I45" s="218"/>
      <c r="J45" s="219"/>
      <c r="K45" s="220"/>
      <c r="L45" s="233"/>
      <c r="M45" s="234"/>
      <c r="N45" s="218"/>
      <c r="O45" s="224"/>
      <c r="P45" s="225"/>
      <c r="Q45" s="235"/>
      <c r="R45" s="235"/>
      <c r="S45" s="235"/>
      <c r="T45" s="235"/>
      <c r="U45" s="249"/>
      <c r="V45" s="244"/>
      <c r="W45" s="229"/>
      <c r="X45" s="224"/>
      <c r="Y45" s="230"/>
      <c r="Z45" s="215"/>
      <c r="AA45" s="24"/>
    </row>
    <row r="46" spans="1:27" ht="15.75" thickBot="1" x14ac:dyDescent="0.3">
      <c r="A46" s="100" t="s">
        <v>63</v>
      </c>
      <c r="B46" s="101"/>
      <c r="C46" s="25"/>
      <c r="D46" s="97"/>
      <c r="E46" s="241"/>
      <c r="F46" s="250">
        <v>198552</v>
      </c>
      <c r="G46" s="251">
        <v>229479</v>
      </c>
      <c r="H46" s="251"/>
      <c r="I46" s="251">
        <v>149442</v>
      </c>
      <c r="J46" s="252">
        <v>577473</v>
      </c>
      <c r="K46" s="253"/>
      <c r="L46" s="254">
        <v>214175</v>
      </c>
      <c r="M46" s="251">
        <v>216806.0056643415</v>
      </c>
      <c r="N46" s="251">
        <v>87154.532615286822</v>
      </c>
      <c r="O46" s="252">
        <v>518135.53827962832</v>
      </c>
      <c r="P46" s="255"/>
      <c r="Q46" s="256">
        <v>15623</v>
      </c>
      <c r="R46" s="257"/>
      <c r="S46" s="256">
        <v>-12672.994335658494</v>
      </c>
      <c r="T46" s="257"/>
      <c r="U46" s="256">
        <v>-62287.467384713193</v>
      </c>
      <c r="V46" s="258"/>
      <c r="W46" s="259">
        <v>-59337.461720371677</v>
      </c>
      <c r="X46" s="260">
        <v>-0.11452111916003786</v>
      </c>
      <c r="Y46" s="240"/>
      <c r="AA46" s="24"/>
    </row>
    <row r="47" spans="1:27" x14ac:dyDescent="0.25">
      <c r="A47" s="27"/>
      <c r="B47" s="25"/>
      <c r="C47" s="25"/>
      <c r="D47" s="97"/>
      <c r="E47" s="241"/>
      <c r="F47" s="261"/>
      <c r="G47" s="242"/>
      <c r="H47" s="242"/>
      <c r="I47" s="242"/>
      <c r="J47" s="262"/>
      <c r="K47" s="263"/>
      <c r="L47" s="233"/>
      <c r="M47" s="234"/>
      <c r="N47" s="218"/>
      <c r="O47" s="224"/>
      <c r="P47" s="264"/>
      <c r="Q47" s="235"/>
      <c r="R47" s="235"/>
      <c r="S47" s="235"/>
      <c r="T47" s="235"/>
      <c r="U47" s="249"/>
      <c r="V47" s="244"/>
      <c r="W47" s="229"/>
      <c r="X47" s="224"/>
      <c r="Y47" s="230"/>
    </row>
    <row r="48" spans="1:27" x14ac:dyDescent="0.25">
      <c r="A48" s="46" t="s">
        <v>6</v>
      </c>
      <c r="B48" s="25"/>
      <c r="C48" s="25"/>
      <c r="D48" s="97"/>
      <c r="E48" s="241"/>
      <c r="F48" s="261"/>
      <c r="G48" s="242"/>
      <c r="H48" s="242"/>
      <c r="I48" s="242"/>
      <c r="J48" s="262"/>
      <c r="K48" s="263"/>
      <c r="L48" s="233"/>
      <c r="M48" s="234"/>
      <c r="N48" s="218"/>
      <c r="O48" s="245"/>
      <c r="P48" s="243"/>
      <c r="Q48" s="235"/>
      <c r="R48" s="235"/>
      <c r="S48" s="235"/>
      <c r="T48" s="235"/>
      <c r="U48" s="249"/>
      <c r="V48" s="244"/>
      <c r="W48" s="246"/>
      <c r="X48" s="245"/>
      <c r="Y48" s="247"/>
    </row>
    <row r="49" spans="1:27" ht="14.25" customHeight="1" x14ac:dyDescent="0.25">
      <c r="B49" s="156">
        <v>90</v>
      </c>
      <c r="C49" s="134"/>
      <c r="D49" s="31" t="s">
        <v>96</v>
      </c>
      <c r="E49" s="268"/>
      <c r="F49" s="269">
        <v>362</v>
      </c>
      <c r="G49" s="270">
        <v>16558</v>
      </c>
      <c r="H49" s="270"/>
      <c r="I49" s="270"/>
      <c r="J49" s="271">
        <v>16920</v>
      </c>
      <c r="K49" s="272"/>
      <c r="L49" s="273">
        <v>1725</v>
      </c>
      <c r="M49" s="234">
        <v>11833.664323824281</v>
      </c>
      <c r="N49" s="270"/>
      <c r="O49" s="275">
        <v>13558.664323824281</v>
      </c>
      <c r="P49" s="276"/>
      <c r="Q49" s="277">
        <v>1363</v>
      </c>
      <c r="R49" s="278">
        <v>0.79014492753623189</v>
      </c>
      <c r="S49" s="277">
        <v>-4724.3356761757186</v>
      </c>
      <c r="T49" s="278">
        <v>-0.39922846777598614</v>
      </c>
      <c r="U49" s="277"/>
      <c r="V49" s="279"/>
      <c r="W49" s="280">
        <v>-3361.3356761757186</v>
      </c>
      <c r="X49" s="281">
        <v>-0.24791053129543361</v>
      </c>
      <c r="Y49" s="240"/>
      <c r="Z49" s="5"/>
      <c r="AA49" s="24"/>
    </row>
    <row r="50" spans="1:27" x14ac:dyDescent="0.25">
      <c r="B50" s="157">
        <v>91</v>
      </c>
      <c r="D50" s="3" t="s">
        <v>74</v>
      </c>
      <c r="E50" s="265"/>
      <c r="F50" s="232">
        <v>306</v>
      </c>
      <c r="G50" s="218">
        <v>10795</v>
      </c>
      <c r="H50" s="218"/>
      <c r="I50" s="218"/>
      <c r="J50" s="219">
        <v>11101</v>
      </c>
      <c r="K50" s="220"/>
      <c r="L50" s="233">
        <v>0</v>
      </c>
      <c r="M50" s="234">
        <v>8644.500106996682</v>
      </c>
      <c r="N50" s="218"/>
      <c r="O50" s="224">
        <v>8644.500106996682</v>
      </c>
      <c r="P50" s="225"/>
      <c r="Q50" s="235">
        <v>-306</v>
      </c>
      <c r="R50" s="236"/>
      <c r="S50" s="235">
        <v>-2150.499893003318</v>
      </c>
      <c r="T50" s="236">
        <v>-0.24877087933202144</v>
      </c>
      <c r="U50" s="235"/>
      <c r="V50" s="237"/>
      <c r="W50" s="238">
        <v>-2456.499893003318</v>
      </c>
      <c r="X50" s="239">
        <v>-0.28416910898237796</v>
      </c>
      <c r="Y50" s="240"/>
      <c r="Z50" s="7"/>
      <c r="AA50" s="24"/>
    </row>
    <row r="51" spans="1:27" x14ac:dyDescent="0.25">
      <c r="A51" s="24"/>
      <c r="B51" s="158">
        <v>101</v>
      </c>
      <c r="C51" s="25"/>
      <c r="D51" s="102" t="s">
        <v>60</v>
      </c>
      <c r="E51" s="282"/>
      <c r="F51" s="232">
        <v>7570</v>
      </c>
      <c r="G51" s="218">
        <v>4726</v>
      </c>
      <c r="H51" s="218"/>
      <c r="I51" s="218"/>
      <c r="J51" s="219">
        <v>12296</v>
      </c>
      <c r="K51" s="220"/>
      <c r="L51" s="233">
        <v>7500</v>
      </c>
      <c r="M51" s="234">
        <v>7236.8672895507352</v>
      </c>
      <c r="N51" s="218"/>
      <c r="O51" s="224">
        <v>14736.867289550735</v>
      </c>
      <c r="P51" s="225"/>
      <c r="Q51" s="235">
        <v>-70</v>
      </c>
      <c r="R51" s="236">
        <v>-9.3333333333333341E-3</v>
      </c>
      <c r="S51" s="235">
        <v>2510.8672895507352</v>
      </c>
      <c r="T51" s="236">
        <v>0.3469549998762807</v>
      </c>
      <c r="U51" s="235"/>
      <c r="V51" s="237"/>
      <c r="W51" s="238">
        <v>2440.8672895507352</v>
      </c>
      <c r="X51" s="239">
        <v>0.16562999731167063</v>
      </c>
      <c r="Y51" s="240"/>
      <c r="Z51" s="7"/>
      <c r="AA51" s="93"/>
    </row>
    <row r="52" spans="1:27" x14ac:dyDescent="0.25">
      <c r="A52" s="24"/>
      <c r="B52" s="159">
        <v>105</v>
      </c>
      <c r="C52" s="160"/>
      <c r="D52" s="161" t="s">
        <v>97</v>
      </c>
      <c r="E52" s="283"/>
      <c r="F52" s="232">
        <v>6024</v>
      </c>
      <c r="G52" s="284">
        <v>3697</v>
      </c>
      <c r="H52" s="284"/>
      <c r="I52" s="218"/>
      <c r="J52" s="285">
        <v>9721</v>
      </c>
      <c r="K52" s="286"/>
      <c r="L52" s="387">
        <v>5400</v>
      </c>
      <c r="M52" s="234">
        <v>783.42</v>
      </c>
      <c r="N52" s="284"/>
      <c r="O52" s="287">
        <v>6183.42</v>
      </c>
      <c r="P52" s="288"/>
      <c r="Q52" s="289">
        <v>-624</v>
      </c>
      <c r="R52" s="290"/>
      <c r="S52" s="235">
        <v>-2913.58</v>
      </c>
      <c r="T52" s="290">
        <v>-3.7190523601644077</v>
      </c>
      <c r="U52" s="289"/>
      <c r="V52" s="291"/>
      <c r="W52" s="292">
        <v>-3537.58</v>
      </c>
      <c r="X52" s="293">
        <v>-0.57210734512615991</v>
      </c>
      <c r="Y52" s="240"/>
      <c r="Z52" s="7"/>
      <c r="AA52" s="24"/>
    </row>
    <row r="53" spans="1:27" x14ac:dyDescent="0.25">
      <c r="A53" s="27"/>
      <c r="B53" s="25"/>
      <c r="C53" s="25"/>
      <c r="E53" s="265"/>
      <c r="F53" s="360">
        <v>14262</v>
      </c>
      <c r="G53" s="295">
        <v>35776</v>
      </c>
      <c r="H53" s="294"/>
      <c r="I53" s="296">
        <v>0</v>
      </c>
      <c r="J53" s="297">
        <v>50038</v>
      </c>
      <c r="K53" s="298"/>
      <c r="L53" s="299">
        <v>14625</v>
      </c>
      <c r="M53" s="296">
        <v>28498.451720371697</v>
      </c>
      <c r="N53" s="295"/>
      <c r="O53" s="300">
        <v>43123.451720371697</v>
      </c>
      <c r="P53" s="301"/>
      <c r="Q53" s="302">
        <v>363</v>
      </c>
      <c r="R53" s="303">
        <v>2.482051282051282E-2</v>
      </c>
      <c r="S53" s="277">
        <v>-7277.5482796283031</v>
      </c>
      <c r="T53" s="303">
        <v>-0.25536644415058013</v>
      </c>
      <c r="U53" s="302"/>
      <c r="V53" s="304"/>
      <c r="W53" s="305">
        <v>-6914.7788255596324</v>
      </c>
      <c r="X53" s="306">
        <v>-0.16034845425634289</v>
      </c>
      <c r="Y53" s="307"/>
      <c r="Z53" s="95" t="s">
        <v>168</v>
      </c>
      <c r="AA53" s="55"/>
    </row>
    <row r="54" spans="1:27" x14ac:dyDescent="0.25">
      <c r="E54" s="265"/>
      <c r="F54" s="308"/>
      <c r="G54" s="309"/>
      <c r="H54" s="309"/>
      <c r="I54" s="309"/>
      <c r="J54" s="310"/>
      <c r="K54" s="311"/>
      <c r="L54" s="308"/>
      <c r="M54" s="265"/>
      <c r="N54" s="265"/>
      <c r="O54" s="310"/>
      <c r="P54" s="311"/>
      <c r="Q54" s="312"/>
      <c r="R54" s="312"/>
      <c r="S54" s="312"/>
      <c r="T54" s="312"/>
      <c r="U54" s="312"/>
      <c r="V54" s="313"/>
      <c r="W54" s="314"/>
      <c r="X54" s="315"/>
      <c r="Y54" s="311"/>
      <c r="AA54" s="55"/>
    </row>
    <row r="55" spans="1:27" ht="15.75" thickBot="1" x14ac:dyDescent="0.3">
      <c r="A55" s="27" t="s">
        <v>101</v>
      </c>
      <c r="B55" s="25"/>
      <c r="C55" s="25"/>
      <c r="E55" s="265"/>
      <c r="F55" s="316">
        <v>212814</v>
      </c>
      <c r="G55" s="317">
        <v>265255</v>
      </c>
      <c r="H55" s="317"/>
      <c r="I55" s="317">
        <v>149442</v>
      </c>
      <c r="J55" s="318">
        <v>627511</v>
      </c>
      <c r="K55" s="319"/>
      <c r="L55" s="316">
        <v>228800</v>
      </c>
      <c r="M55" s="317">
        <v>245304.4573847132</v>
      </c>
      <c r="N55" s="317">
        <v>87154.532615286822</v>
      </c>
      <c r="O55" s="318">
        <v>561258.99</v>
      </c>
      <c r="P55" s="301"/>
      <c r="Q55" s="320">
        <v>15986</v>
      </c>
      <c r="R55" s="321">
        <v>6.9868881118881121E-2</v>
      </c>
      <c r="S55" s="320">
        <v>-19950.542615286795</v>
      </c>
      <c r="T55" s="321">
        <v>-8.1329719109009824E-2</v>
      </c>
      <c r="U55" s="320">
        <v>-62287.467384713193</v>
      </c>
      <c r="V55" s="322">
        <v>-0.71467846267570978</v>
      </c>
      <c r="W55" s="323">
        <v>-66252.240545931316</v>
      </c>
      <c r="X55" s="324">
        <v>-0.11804219037263228</v>
      </c>
      <c r="Y55" s="307"/>
      <c r="AA55" s="24"/>
    </row>
    <row r="56" spans="1:27" x14ac:dyDescent="0.25">
      <c r="A56" s="27"/>
      <c r="B56" s="25"/>
      <c r="C56" s="25"/>
      <c r="E56" s="265"/>
      <c r="F56" s="325"/>
      <c r="G56" s="326"/>
      <c r="H56" s="326"/>
      <c r="I56" s="326"/>
      <c r="J56" s="326"/>
      <c r="K56" s="267"/>
      <c r="L56" s="326"/>
      <c r="M56" s="326"/>
      <c r="N56" s="326"/>
      <c r="O56" s="326"/>
      <c r="P56" s="327"/>
      <c r="Q56" s="328"/>
      <c r="R56" s="328"/>
      <c r="S56" s="222"/>
      <c r="T56" s="222"/>
      <c r="U56" s="218"/>
      <c r="V56" s="218"/>
      <c r="W56" s="265"/>
      <c r="X56" s="265"/>
      <c r="Y56" s="311"/>
      <c r="AA56" s="24"/>
    </row>
    <row r="57" spans="1:27" x14ac:dyDescent="0.25">
      <c r="A57" s="162" t="s">
        <v>36</v>
      </c>
      <c r="B57" s="163">
        <v>110</v>
      </c>
      <c r="C57" s="163"/>
      <c r="D57" s="164" t="s">
        <v>36</v>
      </c>
      <c r="E57" s="329" t="s">
        <v>91</v>
      </c>
      <c r="F57" s="270">
        <v>304522</v>
      </c>
      <c r="G57" s="330"/>
      <c r="H57" s="330"/>
      <c r="I57" s="330"/>
      <c r="J57" s="330"/>
      <c r="K57" s="272"/>
      <c r="L57" s="331">
        <v>275759</v>
      </c>
      <c r="M57" s="274"/>
      <c r="N57" s="330"/>
      <c r="O57" s="330"/>
      <c r="P57" s="276"/>
      <c r="Q57" s="332">
        <v>-28763</v>
      </c>
      <c r="R57" s="333">
        <v>-0.10430484589804866</v>
      </c>
      <c r="S57" s="331"/>
      <c r="T57" s="333"/>
      <c r="U57" s="331"/>
      <c r="V57" s="331"/>
      <c r="W57" s="334"/>
      <c r="X57" s="335"/>
      <c r="Y57" s="311"/>
      <c r="AA57" s="24"/>
    </row>
    <row r="58" spans="1:27" x14ac:dyDescent="0.25">
      <c r="A58" s="165"/>
      <c r="B58" s="166"/>
      <c r="C58" s="166"/>
      <c r="D58" s="167"/>
      <c r="E58" s="336"/>
      <c r="F58" s="337"/>
      <c r="G58" s="338"/>
      <c r="H58" s="338"/>
      <c r="I58" s="338"/>
      <c r="J58" s="338"/>
      <c r="K58" s="220"/>
      <c r="L58" s="339"/>
      <c r="M58" s="338"/>
      <c r="N58" s="338"/>
      <c r="O58" s="338"/>
      <c r="P58" s="225"/>
      <c r="Q58" s="340"/>
      <c r="R58" s="341"/>
      <c r="S58" s="341"/>
      <c r="T58" s="341"/>
      <c r="U58" s="338"/>
      <c r="V58" s="338"/>
      <c r="W58" s="342"/>
      <c r="X58" s="343"/>
      <c r="Y58" s="311"/>
    </row>
    <row r="59" spans="1:27" x14ac:dyDescent="0.25">
      <c r="A59" s="168" t="s">
        <v>41</v>
      </c>
      <c r="B59" s="169">
        <v>102</v>
      </c>
      <c r="C59" s="169"/>
      <c r="D59" s="30" t="s">
        <v>61</v>
      </c>
      <c r="E59" s="342" t="s">
        <v>90</v>
      </c>
      <c r="F59" s="218">
        <v>52691</v>
      </c>
      <c r="G59" s="338">
        <v>6331</v>
      </c>
      <c r="H59" s="338"/>
      <c r="I59" s="338"/>
      <c r="J59" s="338"/>
      <c r="K59" s="220"/>
      <c r="L59" s="339">
        <v>37950</v>
      </c>
      <c r="M59" s="234">
        <v>6234.8012994939472</v>
      </c>
      <c r="N59" s="338"/>
      <c r="O59" s="338"/>
      <c r="P59" s="225"/>
      <c r="Q59" s="344">
        <v>-14741</v>
      </c>
      <c r="R59" s="345">
        <v>-0.38843214756258232</v>
      </c>
      <c r="S59" s="339">
        <v>-96.198700506052774</v>
      </c>
      <c r="T59" s="345">
        <v>-1.5429312962044327E-2</v>
      </c>
      <c r="U59" s="339"/>
      <c r="V59" s="339"/>
      <c r="W59" s="342"/>
      <c r="X59" s="343"/>
      <c r="Y59" s="311"/>
      <c r="Z59" s="7" t="s">
        <v>172</v>
      </c>
      <c r="AA59" s="24"/>
    </row>
    <row r="60" spans="1:27" x14ac:dyDescent="0.25">
      <c r="A60" s="170"/>
      <c r="B60" s="169">
        <v>103</v>
      </c>
      <c r="C60" s="169"/>
      <c r="D60" s="30" t="s">
        <v>48</v>
      </c>
      <c r="E60" s="342" t="s">
        <v>90</v>
      </c>
      <c r="F60" s="218">
        <v>6593</v>
      </c>
      <c r="G60" s="338">
        <v>4015</v>
      </c>
      <c r="H60" s="338"/>
      <c r="I60" s="338"/>
      <c r="J60" s="338"/>
      <c r="K60" s="220"/>
      <c r="L60" s="339">
        <v>3750</v>
      </c>
      <c r="M60" s="234">
        <v>4058.2516609085369</v>
      </c>
      <c r="N60" s="338"/>
      <c r="O60" s="338"/>
      <c r="P60" s="225"/>
      <c r="Q60" s="344">
        <v>-2843</v>
      </c>
      <c r="R60" s="345">
        <v>-0.75813333333333333</v>
      </c>
      <c r="S60" s="339">
        <v>43.251660908536905</v>
      </c>
      <c r="T60" s="345">
        <v>1.0657707930033591E-2</v>
      </c>
      <c r="U60" s="339"/>
      <c r="V60" s="339"/>
      <c r="W60" s="342"/>
      <c r="X60" s="343"/>
      <c r="Y60" s="311"/>
      <c r="Z60" s="7" t="s">
        <v>173</v>
      </c>
      <c r="AA60" s="24"/>
    </row>
    <row r="61" spans="1:27" ht="28.5" customHeight="1" x14ac:dyDescent="0.25">
      <c r="A61" s="170"/>
      <c r="B61" s="169">
        <v>104</v>
      </c>
      <c r="C61" s="169"/>
      <c r="D61" s="30" t="s">
        <v>62</v>
      </c>
      <c r="E61" s="342" t="s">
        <v>90</v>
      </c>
      <c r="F61" s="218">
        <v>37248</v>
      </c>
      <c r="G61" s="338">
        <v>9273</v>
      </c>
      <c r="H61" s="338"/>
      <c r="I61" s="338"/>
      <c r="J61" s="338"/>
      <c r="K61" s="220"/>
      <c r="L61" s="339">
        <v>7500</v>
      </c>
      <c r="M61" s="234">
        <v>2909.9914986580461</v>
      </c>
      <c r="N61" s="338"/>
      <c r="O61" s="338"/>
      <c r="P61" s="225"/>
      <c r="Q61" s="344">
        <v>-29748</v>
      </c>
      <c r="R61" s="345">
        <v>-3.9664000000000001</v>
      </c>
      <c r="S61" s="339">
        <v>-6363.0085013419539</v>
      </c>
      <c r="T61" s="345">
        <v>-2.1866072475731562</v>
      </c>
      <c r="U61" s="339"/>
      <c r="V61" s="339"/>
      <c r="W61" s="342"/>
      <c r="X61" s="343"/>
      <c r="Y61" s="311"/>
      <c r="Z61" s="413" t="s">
        <v>151</v>
      </c>
      <c r="AA61" s="24"/>
    </row>
    <row r="62" spans="1:27" ht="15.75" customHeight="1" x14ac:dyDescent="0.25">
      <c r="A62" s="170"/>
      <c r="B62" s="169">
        <v>106</v>
      </c>
      <c r="C62" s="169"/>
      <c r="D62" s="30" t="s">
        <v>113</v>
      </c>
      <c r="E62" s="342"/>
      <c r="F62" s="218">
        <v>5711</v>
      </c>
      <c r="G62" s="338">
        <v>0</v>
      </c>
      <c r="H62" s="338"/>
      <c r="I62" s="338"/>
      <c r="J62" s="338"/>
      <c r="K62" s="220"/>
      <c r="L62" s="339">
        <v>0</v>
      </c>
      <c r="M62" s="234">
        <v>0</v>
      </c>
      <c r="N62" s="338"/>
      <c r="O62" s="338"/>
      <c r="P62" s="225"/>
      <c r="Q62" s="344">
        <v>-5711</v>
      </c>
      <c r="R62" s="345"/>
      <c r="S62" s="339">
        <v>0</v>
      </c>
      <c r="T62" s="345"/>
      <c r="U62" s="339"/>
      <c r="V62" s="339"/>
      <c r="W62" s="342"/>
      <c r="X62" s="343"/>
      <c r="Y62" s="311"/>
      <c r="Z62" s="7" t="s">
        <v>169</v>
      </c>
      <c r="AA62" s="24"/>
    </row>
    <row r="63" spans="1:27" x14ac:dyDescent="0.25">
      <c r="A63" s="170"/>
      <c r="B63" s="169">
        <v>108</v>
      </c>
      <c r="C63" s="169"/>
      <c r="D63" s="30" t="s">
        <v>49</v>
      </c>
      <c r="E63" s="342" t="s">
        <v>90</v>
      </c>
      <c r="F63" s="338"/>
      <c r="G63" s="338">
        <v>19648</v>
      </c>
      <c r="H63" s="338"/>
      <c r="I63" s="338"/>
      <c r="J63" s="338"/>
      <c r="K63" s="220"/>
      <c r="L63" s="339">
        <v>0</v>
      </c>
      <c r="M63" s="234">
        <v>17251.488156226274</v>
      </c>
      <c r="N63" s="338"/>
      <c r="O63" s="338"/>
      <c r="P63" s="225"/>
      <c r="Q63" s="344">
        <v>0</v>
      </c>
      <c r="R63" s="345"/>
      <c r="S63" s="339">
        <v>-2396.5118437737256</v>
      </c>
      <c r="T63" s="345"/>
      <c r="U63" s="338"/>
      <c r="V63" s="338"/>
      <c r="W63" s="342"/>
      <c r="X63" s="343"/>
      <c r="Y63" s="311"/>
      <c r="Z63" s="5"/>
    </row>
    <row r="64" spans="1:27" x14ac:dyDescent="0.25">
      <c r="A64" s="170"/>
      <c r="B64" s="169">
        <v>111</v>
      </c>
      <c r="C64" s="169"/>
      <c r="D64" s="30" t="s">
        <v>70</v>
      </c>
      <c r="E64" s="342" t="s">
        <v>91</v>
      </c>
      <c r="F64" s="218">
        <v>7932</v>
      </c>
      <c r="G64" s="338">
        <v>0</v>
      </c>
      <c r="H64" s="338"/>
      <c r="I64" s="338"/>
      <c r="J64" s="338"/>
      <c r="K64" s="220"/>
      <c r="L64" s="339">
        <v>7500</v>
      </c>
      <c r="M64" s="234">
        <v>0</v>
      </c>
      <c r="N64" s="338"/>
      <c r="O64" s="338"/>
      <c r="P64" s="225"/>
      <c r="Q64" s="344">
        <v>-432</v>
      </c>
      <c r="R64" s="345">
        <v>-5.7599999999999998E-2</v>
      </c>
      <c r="S64" s="339">
        <v>0</v>
      </c>
      <c r="T64" s="345"/>
      <c r="U64" s="339"/>
      <c r="V64" s="339"/>
      <c r="W64" s="342"/>
      <c r="X64" s="343"/>
      <c r="Y64" s="311"/>
      <c r="Z64" s="418"/>
    </row>
    <row r="65" spans="1:27" x14ac:dyDescent="0.25">
      <c r="A65" s="165"/>
      <c r="B65" s="166"/>
      <c r="C65" s="166"/>
      <c r="D65" s="171" t="s">
        <v>42</v>
      </c>
      <c r="E65" s="346"/>
      <c r="F65" s="347">
        <v>110175</v>
      </c>
      <c r="G65" s="348">
        <v>39267</v>
      </c>
      <c r="H65" s="348"/>
      <c r="I65" s="348">
        <v>-149442</v>
      </c>
      <c r="J65" s="338"/>
      <c r="K65" s="220"/>
      <c r="L65" s="348">
        <v>56700</v>
      </c>
      <c r="M65" s="348">
        <v>30454.532615286807</v>
      </c>
      <c r="N65" s="348">
        <v>-87154.532615286807</v>
      </c>
      <c r="O65" s="338"/>
      <c r="P65" s="225"/>
      <c r="Q65" s="349">
        <v>-53475</v>
      </c>
      <c r="R65" s="345">
        <v>-0.94312169312169314</v>
      </c>
      <c r="S65" s="348">
        <v>-8812.4673847131962</v>
      </c>
      <c r="T65" s="345">
        <v>-0.2893647226846533</v>
      </c>
      <c r="U65" s="348">
        <v>62287.467384713193</v>
      </c>
      <c r="V65" s="339"/>
      <c r="W65" s="342"/>
      <c r="X65" s="343"/>
      <c r="Y65" s="311"/>
    </row>
    <row r="66" spans="1:27" x14ac:dyDescent="0.25">
      <c r="A66" s="172"/>
      <c r="B66" s="173"/>
      <c r="C66" s="173"/>
      <c r="D66" s="174"/>
      <c r="E66" s="350"/>
      <c r="F66" s="351">
        <v>627511</v>
      </c>
      <c r="G66" s="351">
        <v>304522</v>
      </c>
      <c r="H66" s="351"/>
      <c r="I66" s="351">
        <v>0</v>
      </c>
      <c r="J66" s="352"/>
      <c r="K66" s="353"/>
      <c r="L66" s="351">
        <v>561259</v>
      </c>
      <c r="M66" s="351">
        <v>275758.99</v>
      </c>
      <c r="N66" s="351">
        <v>0</v>
      </c>
      <c r="O66" s="352"/>
      <c r="P66" s="354"/>
      <c r="Q66" s="355">
        <v>-66252</v>
      </c>
      <c r="R66" s="356">
        <v>-0.11804175968670436</v>
      </c>
      <c r="S66" s="351">
        <v>-28763.009999999991</v>
      </c>
      <c r="T66" s="356">
        <v>-0.10430488594406294</v>
      </c>
      <c r="U66" s="351">
        <v>0</v>
      </c>
      <c r="V66" s="352"/>
      <c r="W66" s="357"/>
      <c r="X66" s="358"/>
      <c r="Y66" s="359"/>
    </row>
    <row r="67" spans="1:27" x14ac:dyDescent="0.25">
      <c r="H67" s="29"/>
      <c r="I67" s="29"/>
      <c r="J67" s="89"/>
      <c r="K67" s="194"/>
      <c r="L67" s="89"/>
      <c r="M67" s="89">
        <v>1.0000000009313226E-2</v>
      </c>
      <c r="N67" s="89"/>
      <c r="O67" s="89"/>
      <c r="P67" s="28"/>
      <c r="Q67" s="123"/>
      <c r="R67" s="28"/>
      <c r="S67" s="88"/>
      <c r="T67" s="88"/>
      <c r="U67" s="28"/>
      <c r="V67" s="28"/>
      <c r="W67" s="4"/>
      <c r="X67" s="4"/>
      <c r="Y67" s="28"/>
    </row>
    <row r="68" spans="1:27" ht="14.25" customHeight="1" thickBot="1" x14ac:dyDescent="0.35">
      <c r="A68" s="91" t="s">
        <v>102</v>
      </c>
      <c r="B68" s="3"/>
      <c r="C68" s="3"/>
      <c r="G68" s="3"/>
      <c r="H68" s="3"/>
      <c r="I68" s="126" t="s">
        <v>29</v>
      </c>
      <c r="J68" s="125">
        <v>-86445.88</v>
      </c>
      <c r="K68" s="191"/>
      <c r="L68" s="122"/>
      <c r="M68" s="122"/>
      <c r="N68" s="126" t="s">
        <v>29</v>
      </c>
      <c r="O68" s="125">
        <v>-116508.98999999999</v>
      </c>
      <c r="P68" s="213"/>
      <c r="Q68" s="122"/>
      <c r="R68" s="122"/>
      <c r="S68" s="122"/>
      <c r="T68" s="122"/>
      <c r="U68" s="122"/>
      <c r="V68" s="126" t="s">
        <v>29</v>
      </c>
      <c r="W68" s="125">
        <v>30062.879454068679</v>
      </c>
      <c r="X68" s="132"/>
      <c r="Y68" s="197"/>
      <c r="AA68" s="56"/>
    </row>
    <row r="69" spans="1:27" ht="16.5" customHeight="1" x14ac:dyDescent="0.25">
      <c r="AA69" s="55"/>
    </row>
    <row r="70" spans="1:27" ht="20.25" customHeight="1" x14ac:dyDescent="0.25">
      <c r="A70" s="105" t="s">
        <v>44</v>
      </c>
      <c r="B70" s="19"/>
      <c r="C70" s="19"/>
      <c r="Z70" s="215"/>
    </row>
    <row r="71" spans="1:27" x14ac:dyDescent="0.25">
      <c r="A71" s="91" t="s">
        <v>45</v>
      </c>
      <c r="B71" s="19"/>
      <c r="C71" s="19"/>
      <c r="D71" s="106">
        <v>9.5107941564439913E-2</v>
      </c>
      <c r="AA71" s="57"/>
    </row>
    <row r="72" spans="1:27" x14ac:dyDescent="0.25">
      <c r="A72" s="107" t="s">
        <v>46</v>
      </c>
      <c r="B72" s="19"/>
      <c r="C72" s="19"/>
      <c r="D72" s="106">
        <v>9.4914638001429477E-2</v>
      </c>
      <c r="AA72" s="58"/>
    </row>
    <row r="73" spans="1:27" x14ac:dyDescent="0.25">
      <c r="A73" s="91" t="s">
        <v>47</v>
      </c>
      <c r="B73" s="19"/>
      <c r="C73" s="19"/>
      <c r="D73" s="106">
        <v>0.83842036235221373</v>
      </c>
      <c r="G73" s="3"/>
      <c r="H73" s="3"/>
      <c r="I73" s="3"/>
      <c r="K73" s="3"/>
      <c r="W73" s="19"/>
      <c r="X73" s="19"/>
      <c r="Y73" s="19"/>
    </row>
    <row r="74" spans="1:27" x14ac:dyDescent="0.25">
      <c r="AA74" s="63"/>
    </row>
    <row r="75" spans="1:27" ht="18.75" x14ac:dyDescent="0.3">
      <c r="A75" s="179" t="s">
        <v>103</v>
      </c>
      <c r="G75" s="3"/>
      <c r="H75" s="3"/>
      <c r="I75" s="3"/>
      <c r="K75" s="3"/>
    </row>
    <row r="76" spans="1:27" x14ac:dyDescent="0.25">
      <c r="A76" s="30"/>
      <c r="E76" s="106"/>
      <c r="G76" s="3"/>
      <c r="H76" s="3"/>
      <c r="I76" s="3"/>
      <c r="K76" s="3"/>
      <c r="AA76" s="48"/>
    </row>
    <row r="77" spans="1:27" x14ac:dyDescent="0.25">
      <c r="B77" s="388"/>
      <c r="C77" s="388"/>
      <c r="D77" s="388"/>
      <c r="E77" s="388"/>
      <c r="F77" s="388"/>
      <c r="G77" s="388"/>
      <c r="H77" s="388"/>
      <c r="I77" s="388"/>
      <c r="J77" s="388"/>
      <c r="K77" s="388"/>
    </row>
    <row r="78" spans="1:27" x14ac:dyDescent="0.25">
      <c r="A78" s="379"/>
      <c r="B78" s="388"/>
      <c r="C78" s="388"/>
      <c r="D78" s="388"/>
      <c r="E78" s="388"/>
      <c r="F78" s="388"/>
      <c r="G78" s="388"/>
      <c r="H78" s="388"/>
      <c r="I78" s="388"/>
      <c r="J78" s="388"/>
      <c r="K78" s="388"/>
      <c r="AA78" s="48"/>
    </row>
    <row r="79" spans="1:27" x14ac:dyDescent="0.25">
      <c r="A79" s="92" t="s">
        <v>131</v>
      </c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AA79" s="48"/>
    </row>
    <row r="80" spans="1:27" x14ac:dyDescent="0.25">
      <c r="A80" s="92" t="s">
        <v>191</v>
      </c>
      <c r="B80" s="92" t="s">
        <v>134</v>
      </c>
      <c r="C80" s="92"/>
      <c r="D80" s="92"/>
      <c r="E80" s="92" t="s">
        <v>150</v>
      </c>
      <c r="F80" s="92"/>
      <c r="G80" s="92"/>
      <c r="H80" s="414" t="s">
        <v>136</v>
      </c>
      <c r="I80" s="92"/>
      <c r="J80" s="92" t="s">
        <v>138</v>
      </c>
      <c r="K80" s="363"/>
      <c r="L80" s="363"/>
    </row>
    <row r="81" spans="1:12" x14ac:dyDescent="0.25">
      <c r="A81" s="92" t="s">
        <v>192</v>
      </c>
      <c r="B81" s="363"/>
      <c r="C81" s="363"/>
      <c r="D81" s="363"/>
      <c r="E81" s="363"/>
      <c r="F81" s="363"/>
      <c r="G81" s="363"/>
      <c r="H81" s="414" t="s">
        <v>29</v>
      </c>
      <c r="I81" s="363"/>
      <c r="J81" s="363"/>
      <c r="K81" s="363"/>
      <c r="L81" s="363"/>
    </row>
    <row r="82" spans="1:12" x14ac:dyDescent="0.25">
      <c r="A82" s="92"/>
      <c r="B82" s="363"/>
      <c r="C82" s="363"/>
      <c r="D82" s="363"/>
      <c r="E82" s="363"/>
      <c r="F82" s="363"/>
      <c r="G82" s="363"/>
      <c r="H82" s="414"/>
      <c r="I82" s="363"/>
      <c r="J82" s="363"/>
      <c r="K82" s="363"/>
      <c r="L82" s="363"/>
    </row>
    <row r="83" spans="1:12" x14ac:dyDescent="0.25">
      <c r="A83" s="415" t="s">
        <v>132</v>
      </c>
      <c r="B83" s="363" t="s">
        <v>133</v>
      </c>
      <c r="C83" s="363"/>
      <c r="D83" s="363"/>
      <c r="E83" s="363" t="s">
        <v>135</v>
      </c>
      <c r="F83" s="363"/>
      <c r="G83" s="363"/>
      <c r="H83" s="419"/>
      <c r="I83" s="363">
        <v>10803</v>
      </c>
      <c r="J83" s="363" t="s">
        <v>137</v>
      </c>
      <c r="K83" s="363"/>
      <c r="L83" s="363">
        <v>64</v>
      </c>
    </row>
    <row r="84" spans="1:12" x14ac:dyDescent="0.25">
      <c r="A84" s="363" t="s">
        <v>139</v>
      </c>
      <c r="B84" s="363" t="s">
        <v>149</v>
      </c>
      <c r="C84" s="363"/>
      <c r="D84" s="363"/>
      <c r="E84" s="363" t="s">
        <v>143</v>
      </c>
      <c r="F84" s="363"/>
      <c r="G84" s="363"/>
      <c r="H84" s="419"/>
      <c r="I84" s="363">
        <v>525</v>
      </c>
      <c r="J84" s="363" t="s">
        <v>57</v>
      </c>
      <c r="K84" s="363"/>
      <c r="L84" s="363">
        <v>60</v>
      </c>
    </row>
    <row r="85" spans="1:12" x14ac:dyDescent="0.25">
      <c r="A85" s="363" t="s">
        <v>139</v>
      </c>
      <c r="B85" s="363" t="s">
        <v>144</v>
      </c>
      <c r="C85" s="363"/>
      <c r="D85" s="363"/>
      <c r="E85" s="363" t="s">
        <v>145</v>
      </c>
      <c r="F85" s="363"/>
      <c r="G85" s="363">
        <v>21000</v>
      </c>
      <c r="H85" s="419"/>
      <c r="I85" s="363"/>
      <c r="J85" s="363" t="s">
        <v>62</v>
      </c>
      <c r="K85" s="363"/>
      <c r="L85" s="363">
        <v>104</v>
      </c>
    </row>
    <row r="86" spans="1:12" x14ac:dyDescent="0.25">
      <c r="A86" s="363" t="s">
        <v>139</v>
      </c>
      <c r="B86" s="363" t="s">
        <v>144</v>
      </c>
      <c r="C86" s="363"/>
      <c r="D86" s="363"/>
      <c r="E86" s="363" t="s">
        <v>146</v>
      </c>
      <c r="F86" s="363"/>
      <c r="G86" s="421">
        <v>8250</v>
      </c>
      <c r="H86" s="419"/>
      <c r="I86" s="363">
        <v>29250</v>
      </c>
      <c r="J86" s="363" t="s">
        <v>62</v>
      </c>
      <c r="K86" s="363"/>
      <c r="L86" s="363">
        <v>104</v>
      </c>
    </row>
    <row r="87" spans="1:12" x14ac:dyDescent="0.25">
      <c r="A87" s="363"/>
      <c r="B87" s="363"/>
      <c r="C87" s="363"/>
      <c r="D87" s="363"/>
      <c r="E87" s="363"/>
      <c r="F87" s="363"/>
      <c r="G87" s="363"/>
      <c r="H87" s="419"/>
      <c r="I87" s="420">
        <v>40578</v>
      </c>
      <c r="J87" s="363"/>
      <c r="K87" s="363"/>
      <c r="L87" s="363"/>
    </row>
    <row r="88" spans="1:12" x14ac:dyDescent="0.25">
      <c r="A88" s="92"/>
      <c r="B88" s="363"/>
      <c r="C88" s="363"/>
      <c r="D88" s="363"/>
      <c r="E88" s="363"/>
      <c r="F88" s="363"/>
      <c r="G88" s="363"/>
      <c r="H88" s="419"/>
      <c r="I88" s="363"/>
      <c r="J88" s="363"/>
      <c r="K88" s="363"/>
      <c r="L88" s="363"/>
    </row>
    <row r="89" spans="1:12" x14ac:dyDescent="0.25">
      <c r="A89" s="92" t="s">
        <v>147</v>
      </c>
      <c r="B89" s="363"/>
      <c r="C89" s="363"/>
      <c r="D89" s="363"/>
      <c r="E89" s="363"/>
      <c r="F89" s="363"/>
      <c r="G89" s="363"/>
      <c r="H89" s="419"/>
      <c r="I89" s="363"/>
      <c r="J89" s="363"/>
      <c r="K89" s="363"/>
      <c r="L89" s="363"/>
    </row>
    <row r="90" spans="1:12" x14ac:dyDescent="0.25">
      <c r="A90" s="363" t="s">
        <v>139</v>
      </c>
      <c r="B90" s="363" t="s">
        <v>140</v>
      </c>
      <c r="C90" s="363"/>
      <c r="D90" s="363"/>
      <c r="E90" s="363" t="s">
        <v>141</v>
      </c>
      <c r="F90" s="363"/>
      <c r="G90" s="363"/>
      <c r="H90" s="419"/>
      <c r="I90" s="363">
        <v>4000</v>
      </c>
      <c r="J90" s="363" t="s">
        <v>142</v>
      </c>
      <c r="K90" s="363"/>
      <c r="L90" s="363"/>
    </row>
    <row r="91" spans="1:12" x14ac:dyDescent="0.25">
      <c r="A91" s="363"/>
      <c r="B91" s="363"/>
      <c r="C91" s="363"/>
      <c r="D91" s="363"/>
      <c r="E91" s="363"/>
      <c r="F91" s="363"/>
      <c r="G91" s="363"/>
      <c r="H91" s="419"/>
      <c r="I91" s="363"/>
      <c r="J91" s="363"/>
      <c r="K91" s="363"/>
      <c r="L91" s="363"/>
    </row>
    <row r="92" spans="1:12" ht="15.75" thickBot="1" x14ac:dyDescent="0.3">
      <c r="A92" s="92" t="s">
        <v>148</v>
      </c>
      <c r="B92" s="363"/>
      <c r="C92" s="363"/>
      <c r="D92" s="363"/>
      <c r="E92" s="363"/>
      <c r="F92" s="363"/>
      <c r="G92" s="416" t="s">
        <v>29</v>
      </c>
      <c r="H92" s="419"/>
      <c r="I92" s="422">
        <v>44578</v>
      </c>
      <c r="J92" s="363"/>
      <c r="K92" s="363"/>
      <c r="L92" s="363"/>
    </row>
    <row r="93" spans="1:12" x14ac:dyDescent="0.25">
      <c r="A93" s="363"/>
      <c r="B93" s="363"/>
      <c r="C93" s="363"/>
      <c r="D93" s="363"/>
      <c r="E93" s="363"/>
      <c r="F93" s="363"/>
      <c r="G93" s="363"/>
      <c r="H93" s="363"/>
      <c r="I93" s="363"/>
      <c r="J93" s="363"/>
      <c r="K93" s="363"/>
      <c r="L93" s="363"/>
    </row>
    <row r="94" spans="1:12" x14ac:dyDescent="0.25">
      <c r="B94" s="3"/>
      <c r="C94" s="3"/>
      <c r="G94" s="3"/>
      <c r="H94" s="3"/>
      <c r="I94" s="3"/>
    </row>
    <row r="95" spans="1:12" x14ac:dyDescent="0.25">
      <c r="B95" s="3"/>
      <c r="C95" s="3"/>
      <c r="G95" s="3"/>
      <c r="H95" s="3"/>
      <c r="I95" s="3"/>
    </row>
    <row r="96" spans="1:12" x14ac:dyDescent="0.25">
      <c r="B96" s="3"/>
      <c r="C96" s="3"/>
      <c r="G96" s="3"/>
      <c r="H96" s="3"/>
      <c r="I96" s="3"/>
    </row>
    <row r="97" spans="2:25" x14ac:dyDescent="0.25">
      <c r="B97" s="3"/>
      <c r="C97" s="3"/>
      <c r="G97" s="3"/>
      <c r="H97" s="3"/>
      <c r="I97" s="3"/>
    </row>
    <row r="100" spans="2:25" x14ac:dyDescent="0.25">
      <c r="U100" s="108"/>
      <c r="V100" s="108"/>
      <c r="W100" s="108"/>
      <c r="X100" s="108"/>
      <c r="Y100" s="108"/>
    </row>
  </sheetData>
  <mergeCells count="3">
    <mergeCell ref="S20:T20"/>
    <mergeCell ref="U20:V20"/>
    <mergeCell ref="W20:X20"/>
  </mergeCells>
  <pageMargins left="0.25" right="0.25" top="0.75" bottom="0.75" header="0.3" footer="0.3"/>
  <pageSetup paperSize="8" scale="48" orientation="landscape" r:id="rId1"/>
  <headerFooter>
    <oddFooter>&amp;L&amp;D&amp;T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Z100"/>
  <sheetViews>
    <sheetView topLeftCell="C13" zoomScale="70" zoomScaleNormal="70" workbookViewId="0">
      <selection activeCell="Z23" sqref="Z23"/>
    </sheetView>
  </sheetViews>
  <sheetFormatPr defaultColWidth="8.85546875" defaultRowHeight="15" x14ac:dyDescent="0.25"/>
  <cols>
    <col min="1" max="1" width="22.85546875" style="3" customWidth="1"/>
    <col min="2" max="2" width="7.7109375" style="99" customWidth="1"/>
    <col min="3" max="3" width="1.7109375" style="99" customWidth="1"/>
    <col min="4" max="4" width="32.42578125" style="3" bestFit="1" customWidth="1"/>
    <col min="5" max="5" width="16.85546875" style="3" bestFit="1" customWidth="1"/>
    <col min="6" max="6" width="17.28515625" style="3" bestFit="1" customWidth="1"/>
    <col min="7" max="7" width="13.5703125" style="19" bestFit="1" customWidth="1"/>
    <col min="8" max="8" width="2.85546875" style="19" customWidth="1"/>
    <col min="9" max="9" width="13.28515625" style="19" customWidth="1"/>
    <col min="10" max="10" width="13" style="3" customWidth="1"/>
    <col min="11" max="11" width="3.85546875" style="30" customWidth="1"/>
    <col min="12" max="12" width="11.140625" style="3" customWidth="1"/>
    <col min="13" max="13" width="10.85546875" style="3" customWidth="1"/>
    <col min="14" max="14" width="13.140625" style="3" customWidth="1"/>
    <col min="15" max="15" width="14" style="3" customWidth="1"/>
    <col min="16" max="16" width="3" style="3" customWidth="1"/>
    <col min="17" max="22" width="11.42578125" style="3" customWidth="1"/>
    <col min="23" max="23" width="12.42578125" style="3" customWidth="1"/>
    <col min="24" max="24" width="11.42578125" style="3" customWidth="1"/>
    <col min="25" max="25" width="5.140625" style="3" customWidth="1"/>
    <col min="26" max="26" width="94.7109375" style="95" customWidth="1"/>
    <col min="27" max="16384" width="8.85546875" style="3"/>
  </cols>
  <sheetData>
    <row r="1" spans="1:26" ht="20.25" x14ac:dyDescent="0.25">
      <c r="A1" s="21" t="s">
        <v>27</v>
      </c>
      <c r="B1" s="94"/>
      <c r="C1" s="94"/>
      <c r="D1" s="21"/>
      <c r="E1" s="21"/>
      <c r="F1" s="23"/>
      <c r="G1" s="23"/>
      <c r="H1" s="23"/>
      <c r="I1" s="23"/>
      <c r="J1" s="21"/>
      <c r="K1" s="59"/>
      <c r="L1" s="21"/>
      <c r="M1" s="21"/>
      <c r="N1" s="21"/>
      <c r="O1" s="21"/>
      <c r="P1" s="21"/>
      <c r="S1" s="21"/>
      <c r="T1" s="21"/>
      <c r="U1" s="21"/>
      <c r="V1" s="21"/>
      <c r="W1" s="21"/>
      <c r="X1" s="21"/>
      <c r="Y1" s="21"/>
    </row>
    <row r="2" spans="1:26" ht="20.25" x14ac:dyDescent="0.25">
      <c r="A2" s="21" t="s">
        <v>109</v>
      </c>
      <c r="B2" s="94"/>
      <c r="C2" s="94"/>
      <c r="D2" s="21"/>
      <c r="E2" s="21"/>
      <c r="G2" s="23"/>
      <c r="H2" s="23"/>
      <c r="I2" s="23"/>
      <c r="J2" s="49"/>
      <c r="K2" s="110"/>
      <c r="M2" s="59"/>
      <c r="N2" s="59"/>
      <c r="O2" s="59"/>
      <c r="P2" s="21"/>
      <c r="S2" s="59"/>
      <c r="T2" s="59"/>
      <c r="U2" s="59"/>
      <c r="V2" s="59"/>
      <c r="W2" s="59"/>
      <c r="X2" s="59"/>
      <c r="Y2" s="59"/>
    </row>
    <row r="3" spans="1:26" ht="20.25" x14ac:dyDescent="0.25">
      <c r="A3" s="21" t="s">
        <v>114</v>
      </c>
      <c r="B3" s="94"/>
      <c r="C3" s="94"/>
      <c r="D3" s="21"/>
      <c r="E3" s="21"/>
      <c r="F3" s="23"/>
      <c r="G3" s="23"/>
      <c r="H3" s="23"/>
      <c r="I3" s="23"/>
      <c r="J3" s="49"/>
      <c r="K3" s="110"/>
      <c r="L3" s="59"/>
      <c r="M3" s="59"/>
      <c r="N3" s="59"/>
      <c r="O3" s="59"/>
      <c r="P3" s="21"/>
      <c r="Q3" s="59"/>
      <c r="R3" s="59"/>
      <c r="S3" s="59"/>
      <c r="T3" s="59"/>
      <c r="U3" s="59"/>
      <c r="V3" s="59"/>
      <c r="W3" s="59"/>
      <c r="X3" s="59"/>
      <c r="Y3" s="59"/>
    </row>
    <row r="4" spans="1:26" ht="20.25" x14ac:dyDescent="0.25">
      <c r="B4" s="94"/>
      <c r="C4" s="94"/>
      <c r="D4" s="21"/>
      <c r="E4" s="21"/>
      <c r="F4" s="204" t="s">
        <v>115</v>
      </c>
      <c r="G4" s="204"/>
      <c r="H4" s="204"/>
      <c r="I4" s="204"/>
      <c r="J4" s="204" t="s">
        <v>106</v>
      </c>
      <c r="K4" s="201"/>
      <c r="L4" s="205" t="s">
        <v>105</v>
      </c>
      <c r="M4" s="205"/>
      <c r="N4" s="205"/>
      <c r="O4" s="205" t="s">
        <v>105</v>
      </c>
      <c r="P4" s="203"/>
      <c r="Q4" s="205" t="s">
        <v>75</v>
      </c>
      <c r="R4" s="205"/>
      <c r="S4" s="205"/>
      <c r="T4" s="205"/>
      <c r="U4" s="205"/>
      <c r="V4" s="205"/>
      <c r="W4" s="205" t="s">
        <v>75</v>
      </c>
      <c r="X4" s="205"/>
      <c r="Y4" s="202"/>
    </row>
    <row r="5" spans="1:26" ht="20.25" x14ac:dyDescent="0.25">
      <c r="A5" s="91" t="s">
        <v>64</v>
      </c>
      <c r="E5" s="91" t="s">
        <v>80</v>
      </c>
      <c r="F5" s="400" t="s">
        <v>179</v>
      </c>
      <c r="G5" s="401" t="s">
        <v>187</v>
      </c>
      <c r="H5" s="402"/>
      <c r="I5" s="402" t="s">
        <v>188</v>
      </c>
      <c r="J5" s="403" t="s">
        <v>183</v>
      </c>
      <c r="L5" s="400" t="s">
        <v>179</v>
      </c>
      <c r="M5" s="401" t="s">
        <v>187</v>
      </c>
      <c r="N5" s="402" t="s">
        <v>188</v>
      </c>
      <c r="O5" s="403" t="s">
        <v>183</v>
      </c>
      <c r="P5" s="30"/>
      <c r="Q5" s="404" t="s">
        <v>179</v>
      </c>
      <c r="R5" s="59"/>
      <c r="S5" s="405" t="s">
        <v>187</v>
      </c>
      <c r="T5" s="406"/>
      <c r="U5" s="407" t="s">
        <v>188</v>
      </c>
      <c r="V5" s="408"/>
      <c r="W5" s="409" t="s">
        <v>183</v>
      </c>
      <c r="X5" s="410"/>
      <c r="Z5" s="214" t="s">
        <v>153</v>
      </c>
    </row>
    <row r="6" spans="1:26" ht="15.75" x14ac:dyDescent="0.25">
      <c r="B6" s="130" t="s">
        <v>50</v>
      </c>
      <c r="E6" s="91" t="s">
        <v>79</v>
      </c>
      <c r="F6" s="111" t="s">
        <v>29</v>
      </c>
      <c r="H6" s="104"/>
      <c r="I6" s="104"/>
      <c r="J6" s="111" t="s">
        <v>29</v>
      </c>
      <c r="L6" s="111" t="s">
        <v>29</v>
      </c>
      <c r="M6" s="30"/>
      <c r="N6" s="30"/>
      <c r="O6" s="111" t="s">
        <v>29</v>
      </c>
      <c r="P6" s="30"/>
      <c r="Q6" s="111" t="s">
        <v>29</v>
      </c>
      <c r="R6" s="111"/>
      <c r="S6" s="88"/>
      <c r="T6" s="88"/>
      <c r="U6" s="90"/>
      <c r="V6" s="90"/>
      <c r="W6" s="111" t="s">
        <v>29</v>
      </c>
      <c r="X6" s="111"/>
      <c r="Y6" s="111"/>
    </row>
    <row r="7" spans="1:26" x14ac:dyDescent="0.25">
      <c r="A7" s="3" t="s">
        <v>76</v>
      </c>
      <c r="B7" s="87">
        <v>4012</v>
      </c>
      <c r="D7" s="87" t="s">
        <v>3</v>
      </c>
      <c r="E7" s="87"/>
      <c r="F7" s="115">
        <v>353000</v>
      </c>
      <c r="G7" s="115"/>
      <c r="H7" s="115"/>
      <c r="I7" s="115"/>
      <c r="J7" s="103">
        <v>353000</v>
      </c>
      <c r="K7" s="186"/>
      <c r="L7" s="115">
        <v>353000</v>
      </c>
      <c r="M7" s="128"/>
      <c r="N7" s="128"/>
      <c r="O7" s="115">
        <v>353000</v>
      </c>
      <c r="P7" s="185"/>
      <c r="Q7" s="124">
        <v>0</v>
      </c>
      <c r="R7" s="129"/>
      <c r="S7" s="124"/>
      <c r="T7" s="124"/>
      <c r="U7" s="129"/>
      <c r="V7" s="129"/>
      <c r="W7" s="124">
        <v>0</v>
      </c>
      <c r="X7" s="124"/>
      <c r="Y7" s="198"/>
    </row>
    <row r="8" spans="1:26" x14ac:dyDescent="0.25">
      <c r="A8" s="3" t="s">
        <v>77</v>
      </c>
      <c r="B8" s="87">
        <v>4000</v>
      </c>
      <c r="D8" s="87" t="s">
        <v>9</v>
      </c>
      <c r="E8" s="87"/>
      <c r="F8" s="115">
        <v>234390.18</v>
      </c>
      <c r="G8" s="115"/>
      <c r="H8" s="115"/>
      <c r="I8" s="115"/>
      <c r="J8" s="103">
        <v>234390.18</v>
      </c>
      <c r="K8" s="186"/>
      <c r="L8" s="115">
        <v>210000</v>
      </c>
      <c r="M8" s="128"/>
      <c r="N8" s="128"/>
      <c r="O8" s="115">
        <v>210000</v>
      </c>
      <c r="P8" s="185"/>
      <c r="Q8" s="124">
        <v>24390.179999999993</v>
      </c>
      <c r="R8" s="129"/>
      <c r="S8" s="128"/>
      <c r="T8" s="128"/>
      <c r="U8" s="128"/>
      <c r="V8" s="128"/>
      <c r="W8" s="124">
        <v>24390.179999999993</v>
      </c>
      <c r="X8" s="124"/>
      <c r="Y8" s="198"/>
    </row>
    <row r="9" spans="1:26" x14ac:dyDescent="0.25">
      <c r="A9" s="30" t="s">
        <v>112</v>
      </c>
      <c r="B9" s="87">
        <v>4300</v>
      </c>
      <c r="D9" s="87" t="s">
        <v>112</v>
      </c>
      <c r="E9" s="87"/>
      <c r="F9" s="115">
        <v>44578</v>
      </c>
      <c r="G9" s="115"/>
      <c r="H9" s="115"/>
      <c r="I9" s="115"/>
      <c r="J9" s="103">
        <v>44578</v>
      </c>
      <c r="K9" s="186"/>
      <c r="L9" s="115"/>
      <c r="M9" s="128"/>
      <c r="N9" s="128"/>
      <c r="O9" s="115">
        <v>0</v>
      </c>
      <c r="P9" s="186"/>
      <c r="Q9" s="124">
        <v>44578</v>
      </c>
      <c r="R9" s="129"/>
      <c r="S9" s="128"/>
      <c r="T9" s="128"/>
      <c r="U9" s="128"/>
      <c r="V9" s="128"/>
      <c r="W9" s="124">
        <v>44578</v>
      </c>
      <c r="X9" s="127"/>
      <c r="Y9" s="199"/>
      <c r="Z9" s="95" t="s">
        <v>170</v>
      </c>
    </row>
    <row r="10" spans="1:26" x14ac:dyDescent="0.25">
      <c r="A10" s="3" t="s">
        <v>78</v>
      </c>
      <c r="B10" s="133">
        <v>4002</v>
      </c>
      <c r="C10" s="134"/>
      <c r="D10" s="135" t="s">
        <v>1</v>
      </c>
      <c r="E10" s="135"/>
      <c r="F10" s="364">
        <v>11000</v>
      </c>
      <c r="G10" s="136"/>
      <c r="H10" s="136"/>
      <c r="I10" s="136"/>
      <c r="J10" s="137">
        <v>11000</v>
      </c>
      <c r="K10" s="187"/>
      <c r="L10" s="364">
        <v>30000</v>
      </c>
      <c r="M10" s="138"/>
      <c r="N10" s="138"/>
      <c r="O10" s="364">
        <v>30000</v>
      </c>
      <c r="P10" s="187"/>
      <c r="Q10" s="384">
        <v>-19000</v>
      </c>
      <c r="R10" s="140"/>
      <c r="S10" s="138"/>
      <c r="T10" s="138"/>
      <c r="U10" s="138"/>
      <c r="V10" s="138"/>
      <c r="W10" s="139">
        <v>44438.16</v>
      </c>
      <c r="X10" s="141"/>
      <c r="Y10" s="199"/>
      <c r="Z10" s="95" t="s">
        <v>155</v>
      </c>
    </row>
    <row r="11" spans="1:26" x14ac:dyDescent="0.25">
      <c r="B11" s="142">
        <v>4001</v>
      </c>
      <c r="D11" s="143" t="s">
        <v>0</v>
      </c>
      <c r="E11" s="143"/>
      <c r="F11" s="115">
        <v>1098.5</v>
      </c>
      <c r="G11" s="113"/>
      <c r="H11" s="113"/>
      <c r="I11" s="113"/>
      <c r="J11" s="98">
        <v>1098.5</v>
      </c>
      <c r="K11" s="192"/>
      <c r="L11" s="115"/>
      <c r="M11" s="117"/>
      <c r="N11" s="117"/>
      <c r="O11" s="113"/>
      <c r="P11" s="186"/>
      <c r="Q11" s="124">
        <v>1098.5</v>
      </c>
      <c r="R11" s="116"/>
      <c r="S11" s="114"/>
      <c r="T11" s="114"/>
      <c r="U11" s="114"/>
      <c r="V11" s="114"/>
      <c r="W11" s="109"/>
      <c r="X11" s="145"/>
      <c r="Y11" s="199"/>
    </row>
    <row r="12" spans="1:26" x14ac:dyDescent="0.25">
      <c r="B12" s="142">
        <v>4009</v>
      </c>
      <c r="D12" s="143" t="s">
        <v>95</v>
      </c>
      <c r="E12" s="143"/>
      <c r="F12" s="115">
        <v>0</v>
      </c>
      <c r="G12" s="113"/>
      <c r="H12" s="113"/>
      <c r="I12" s="113"/>
      <c r="J12" s="98">
        <v>0</v>
      </c>
      <c r="K12" s="192"/>
      <c r="L12" s="115"/>
      <c r="M12" s="117"/>
      <c r="N12" s="117"/>
      <c r="O12" s="113"/>
      <c r="P12" s="186"/>
      <c r="Q12" s="124">
        <v>0</v>
      </c>
      <c r="R12" s="116"/>
      <c r="S12" s="114"/>
      <c r="T12" s="114"/>
      <c r="U12" s="114"/>
      <c r="V12" s="114"/>
      <c r="W12" s="109"/>
      <c r="X12" s="145"/>
      <c r="Y12" s="199"/>
    </row>
    <row r="13" spans="1:26" x14ac:dyDescent="0.25">
      <c r="B13" s="142">
        <v>4010</v>
      </c>
      <c r="D13" s="143" t="s">
        <v>2</v>
      </c>
      <c r="E13" s="143"/>
      <c r="F13" s="115">
        <v>1080</v>
      </c>
      <c r="G13" s="113"/>
      <c r="H13" s="113"/>
      <c r="I13" s="113"/>
      <c r="J13" s="98">
        <v>1080</v>
      </c>
      <c r="K13" s="192"/>
      <c r="L13" s="115"/>
      <c r="M13" s="117"/>
      <c r="N13" s="117"/>
      <c r="O13" s="113"/>
      <c r="P13" s="186"/>
      <c r="Q13" s="124">
        <v>1080</v>
      </c>
      <c r="R13" s="116"/>
      <c r="S13" s="114"/>
      <c r="T13" s="114"/>
      <c r="U13" s="114"/>
      <c r="V13" s="114"/>
      <c r="W13" s="109"/>
      <c r="X13" s="145"/>
      <c r="Y13" s="199"/>
    </row>
    <row r="14" spans="1:26" x14ac:dyDescent="0.25">
      <c r="B14" s="142">
        <v>4011</v>
      </c>
      <c r="D14" s="143" t="s">
        <v>8</v>
      </c>
      <c r="E14" s="143"/>
      <c r="F14" s="115">
        <v>0</v>
      </c>
      <c r="G14" s="113"/>
      <c r="H14" s="113"/>
      <c r="I14" s="113"/>
      <c r="J14" s="98">
        <v>0</v>
      </c>
      <c r="K14" s="192"/>
      <c r="L14" s="115"/>
      <c r="M14" s="117"/>
      <c r="N14" s="117"/>
      <c r="O14" s="113"/>
      <c r="P14" s="186"/>
      <c r="Q14" s="124">
        <v>0</v>
      </c>
      <c r="R14" s="116"/>
      <c r="S14" s="114"/>
      <c r="T14" s="114"/>
      <c r="U14" s="114"/>
      <c r="V14" s="114"/>
      <c r="W14" s="109"/>
      <c r="X14" s="145"/>
      <c r="Y14" s="199"/>
    </row>
    <row r="15" spans="1:26" x14ac:dyDescent="0.25">
      <c r="B15" s="142">
        <v>4100</v>
      </c>
      <c r="D15" s="143" t="s">
        <v>4</v>
      </c>
      <c r="E15" s="143"/>
      <c r="F15" s="115">
        <v>548.66000000000008</v>
      </c>
      <c r="G15" s="113"/>
      <c r="H15" s="113"/>
      <c r="I15" s="113"/>
      <c r="J15" s="98">
        <v>548.66000000000008</v>
      </c>
      <c r="K15" s="186"/>
      <c r="L15" s="115"/>
      <c r="M15" s="114"/>
      <c r="N15" s="114"/>
      <c r="O15" s="113"/>
      <c r="P15" s="186"/>
      <c r="Q15" s="124">
        <v>548.66000000000008</v>
      </c>
      <c r="R15" s="116"/>
      <c r="S15" s="114"/>
      <c r="T15" s="114"/>
      <c r="U15" s="114"/>
      <c r="V15" s="114"/>
      <c r="W15" s="109"/>
      <c r="X15" s="145"/>
      <c r="Y15" s="199"/>
    </row>
    <row r="16" spans="1:26" x14ac:dyDescent="0.25">
      <c r="B16" s="146">
        <v>4999</v>
      </c>
      <c r="C16" s="147"/>
      <c r="D16" s="148" t="s">
        <v>5</v>
      </c>
      <c r="E16" s="148"/>
      <c r="F16" s="115">
        <v>60711</v>
      </c>
      <c r="G16" s="113"/>
      <c r="H16" s="113"/>
      <c r="I16" s="113"/>
      <c r="J16" s="98">
        <v>60711</v>
      </c>
      <c r="K16" s="188"/>
      <c r="L16" s="115"/>
      <c r="M16" s="152"/>
      <c r="N16" s="152"/>
      <c r="O16" s="150"/>
      <c r="P16" s="188"/>
      <c r="Q16" s="124">
        <v>60711</v>
      </c>
      <c r="R16" s="154"/>
      <c r="S16" s="152"/>
      <c r="T16" s="152"/>
      <c r="U16" s="152"/>
      <c r="V16" s="152"/>
      <c r="W16" s="153"/>
      <c r="X16" s="155"/>
      <c r="Y16" s="199"/>
      <c r="Z16" s="196" t="s">
        <v>207</v>
      </c>
    </row>
    <row r="17" spans="1:26" x14ac:dyDescent="0.25">
      <c r="F17" s="365">
        <v>74438.16</v>
      </c>
      <c r="G17" s="136"/>
      <c r="H17" s="136"/>
      <c r="I17" s="136"/>
      <c r="J17" s="366">
        <v>74438.16</v>
      </c>
      <c r="K17" s="186"/>
      <c r="L17" s="364">
        <v>30000</v>
      </c>
      <c r="M17" s="128"/>
      <c r="N17" s="128"/>
      <c r="O17" s="115">
        <v>30000</v>
      </c>
      <c r="P17" s="185"/>
      <c r="Q17" s="206">
        <v>44438.16</v>
      </c>
      <c r="R17" s="181"/>
      <c r="S17" s="180"/>
      <c r="T17" s="180"/>
      <c r="U17" s="180"/>
      <c r="V17" s="180"/>
      <c r="W17" s="180">
        <v>44438.16</v>
      </c>
      <c r="X17" s="92"/>
      <c r="Y17" s="200"/>
    </row>
    <row r="18" spans="1:26" ht="20.25" customHeight="1" x14ac:dyDescent="0.25">
      <c r="F18" s="153"/>
      <c r="G18" s="118"/>
      <c r="H18" s="118"/>
      <c r="I18" s="119"/>
      <c r="J18" s="114"/>
      <c r="K18" s="186"/>
      <c r="L18" s="114"/>
      <c r="M18" s="114"/>
      <c r="N18" s="114"/>
      <c r="O18" s="114"/>
      <c r="P18" s="186"/>
      <c r="Q18" s="109"/>
      <c r="R18" s="182"/>
      <c r="S18" s="182"/>
      <c r="T18" s="182"/>
      <c r="U18" s="182"/>
      <c r="V18" s="182"/>
      <c r="W18" s="109"/>
      <c r="X18" s="109"/>
      <c r="Y18" s="199"/>
    </row>
    <row r="19" spans="1:26" ht="15.75" thickBot="1" x14ac:dyDescent="0.3">
      <c r="F19" s="120">
        <v>706406.34</v>
      </c>
      <c r="G19" s="121"/>
      <c r="H19" s="121"/>
      <c r="I19" s="121"/>
      <c r="J19" s="120">
        <v>706406.34</v>
      </c>
      <c r="K19" s="186"/>
      <c r="L19" s="120">
        <v>593000</v>
      </c>
      <c r="M19" s="121"/>
      <c r="N19" s="121"/>
      <c r="O19" s="120">
        <v>593000</v>
      </c>
      <c r="P19" s="186"/>
      <c r="Q19" s="120">
        <v>113406.34</v>
      </c>
      <c r="R19" s="183"/>
      <c r="S19" s="183"/>
      <c r="T19" s="183"/>
      <c r="U19" s="184"/>
      <c r="V19" s="184"/>
      <c r="W19" s="120">
        <v>113406.34</v>
      </c>
      <c r="X19" s="121"/>
      <c r="Y19" s="186"/>
      <c r="Z19" s="215"/>
    </row>
    <row r="20" spans="1:26" ht="74.25" customHeight="1" x14ac:dyDescent="0.3">
      <c r="A20" s="21"/>
      <c r="B20" s="131" t="s">
        <v>99</v>
      </c>
      <c r="C20" s="94"/>
      <c r="D20" s="21"/>
      <c r="E20" s="21"/>
      <c r="F20" s="209" t="s">
        <v>28</v>
      </c>
      <c r="G20" s="211" t="s">
        <v>59</v>
      </c>
      <c r="H20" s="212"/>
      <c r="I20" s="211" t="s">
        <v>30</v>
      </c>
      <c r="J20" s="362" t="s">
        <v>43</v>
      </c>
      <c r="K20" s="195"/>
      <c r="L20" s="209" t="s">
        <v>186</v>
      </c>
      <c r="M20" s="211" t="s">
        <v>59</v>
      </c>
      <c r="N20" s="211" t="s">
        <v>30</v>
      </c>
      <c r="O20" s="362" t="s">
        <v>43</v>
      </c>
      <c r="P20" s="189"/>
      <c r="Q20" s="178" t="s">
        <v>28</v>
      </c>
      <c r="R20" s="178"/>
      <c r="S20" s="430" t="s">
        <v>59</v>
      </c>
      <c r="T20" s="431"/>
      <c r="U20" s="430" t="s">
        <v>30</v>
      </c>
      <c r="V20" s="431"/>
      <c r="W20" s="432" t="s">
        <v>154</v>
      </c>
      <c r="X20" s="433"/>
      <c r="Y20" s="195"/>
    </row>
    <row r="21" spans="1:26" ht="15.75" x14ac:dyDescent="0.25">
      <c r="A21" s="24"/>
      <c r="B21" s="25"/>
      <c r="C21" s="25"/>
      <c r="F21" s="210" t="s">
        <v>29</v>
      </c>
      <c r="G21" s="111" t="s">
        <v>29</v>
      </c>
      <c r="H21" s="111"/>
      <c r="I21" s="111" t="s">
        <v>29</v>
      </c>
      <c r="J21" s="208" t="s">
        <v>29</v>
      </c>
      <c r="K21" s="190"/>
      <c r="L21" s="210" t="s">
        <v>29</v>
      </c>
      <c r="M21" s="111" t="s">
        <v>29</v>
      </c>
      <c r="N21" s="111" t="s">
        <v>29</v>
      </c>
      <c r="O21" s="208" t="s">
        <v>29</v>
      </c>
      <c r="P21" s="190"/>
      <c r="Q21" s="176" t="s">
        <v>29</v>
      </c>
      <c r="R21" s="176"/>
      <c r="S21" s="176" t="s">
        <v>29</v>
      </c>
      <c r="T21" s="176"/>
      <c r="U21" s="176" t="s">
        <v>29</v>
      </c>
      <c r="V21" s="177"/>
      <c r="W21" s="175" t="s">
        <v>29</v>
      </c>
      <c r="X21" s="208" t="s">
        <v>107</v>
      </c>
      <c r="Y21" s="193"/>
    </row>
    <row r="22" spans="1:26" x14ac:dyDescent="0.25">
      <c r="A22" s="46" t="s">
        <v>55</v>
      </c>
      <c r="B22" s="25"/>
      <c r="C22" s="25"/>
      <c r="D22" s="54"/>
      <c r="E22" s="216"/>
      <c r="F22" s="217"/>
      <c r="G22" s="218"/>
      <c r="H22" s="218"/>
      <c r="I22" s="218"/>
      <c r="J22" s="219"/>
      <c r="K22" s="220"/>
      <c r="L22" s="221"/>
      <c r="M22" s="222"/>
      <c r="N22" s="223"/>
      <c r="O22" s="224"/>
      <c r="P22" s="225"/>
      <c r="Q22" s="226"/>
      <c r="R22" s="226"/>
      <c r="S22" s="226"/>
      <c r="T22" s="226"/>
      <c r="U22" s="227"/>
      <c r="V22" s="228"/>
      <c r="W22" s="229"/>
      <c r="X22" s="224"/>
      <c r="Y22" s="230"/>
    </row>
    <row r="23" spans="1:26" ht="36.75" customHeight="1" x14ac:dyDescent="0.25">
      <c r="A23" s="24"/>
      <c r="B23" s="25">
        <v>50</v>
      </c>
      <c r="C23" s="25"/>
      <c r="D23" s="96" t="s">
        <v>65</v>
      </c>
      <c r="E23" s="231" t="s">
        <v>82</v>
      </c>
      <c r="F23" s="233">
        <v>23718</v>
      </c>
      <c r="G23" s="218">
        <v>54388</v>
      </c>
      <c r="H23" s="218"/>
      <c r="I23" s="218">
        <v>27268</v>
      </c>
      <c r="J23" s="219">
        <v>105374</v>
      </c>
      <c r="K23" s="220"/>
      <c r="L23" s="233">
        <v>37000</v>
      </c>
      <c r="M23" s="234">
        <v>37553.72625511534</v>
      </c>
      <c r="N23" s="218">
        <v>15427.228583174254</v>
      </c>
      <c r="O23" s="224">
        <v>89980.954838289588</v>
      </c>
      <c r="P23" s="225"/>
      <c r="Q23" s="235">
        <v>13282</v>
      </c>
      <c r="R23" s="236">
        <v>0.35897297297297298</v>
      </c>
      <c r="S23" s="235">
        <v>-16834.27374488466</v>
      </c>
      <c r="T23" s="236">
        <v>-0.44827172756502687</v>
      </c>
      <c r="U23" s="235">
        <v>-11840.771416825746</v>
      </c>
      <c r="V23" s="237">
        <v>-0.76752420909481522</v>
      </c>
      <c r="W23" s="238">
        <v>-15393.045161710406</v>
      </c>
      <c r="X23" s="239">
        <v>-0.17107003575783578</v>
      </c>
      <c r="Y23" s="240"/>
      <c r="Z23" s="418" t="s">
        <v>211</v>
      </c>
    </row>
    <row r="24" spans="1:26" x14ac:dyDescent="0.25">
      <c r="A24" s="24"/>
      <c r="B24" s="25">
        <v>51</v>
      </c>
      <c r="C24" s="25"/>
      <c r="D24" s="96" t="s">
        <v>71</v>
      </c>
      <c r="E24" s="231" t="s">
        <v>81</v>
      </c>
      <c r="F24" s="233">
        <v>966</v>
      </c>
      <c r="G24" s="218">
        <v>6036</v>
      </c>
      <c r="H24" s="218"/>
      <c r="I24" s="218">
        <v>2444</v>
      </c>
      <c r="J24" s="219">
        <v>9446</v>
      </c>
      <c r="K24" s="220"/>
      <c r="L24" s="233">
        <v>2500</v>
      </c>
      <c r="M24" s="234">
        <v>10893.677708087856</v>
      </c>
      <c r="N24" s="218">
        <v>2771.52247045277</v>
      </c>
      <c r="O24" s="224">
        <v>16165.200178540626</v>
      </c>
      <c r="P24" s="225"/>
      <c r="Q24" s="235">
        <v>1534</v>
      </c>
      <c r="R24" s="236">
        <v>0.61360000000000003</v>
      </c>
      <c r="S24" s="235">
        <v>4857.6777080878564</v>
      </c>
      <c r="T24" s="236">
        <v>0.44591714921778369</v>
      </c>
      <c r="U24" s="235">
        <v>327.52247045276999</v>
      </c>
      <c r="V24" s="237">
        <v>0.11817420711702339</v>
      </c>
      <c r="W24" s="238">
        <v>6719.2001785406264</v>
      </c>
      <c r="X24" s="239">
        <v>0.41565833421972675</v>
      </c>
      <c r="Y24" s="240"/>
      <c r="Z24" s="7" t="s">
        <v>156</v>
      </c>
    </row>
    <row r="25" spans="1:26" x14ac:dyDescent="0.25">
      <c r="A25" s="24"/>
      <c r="B25" s="25">
        <v>52</v>
      </c>
      <c r="C25" s="25"/>
      <c r="D25" s="96" t="s">
        <v>68</v>
      </c>
      <c r="E25" s="231" t="s">
        <v>85</v>
      </c>
      <c r="F25" s="233">
        <v>65119</v>
      </c>
      <c r="G25" s="218">
        <v>75522</v>
      </c>
      <c r="H25" s="218"/>
      <c r="I25" s="218">
        <v>49100</v>
      </c>
      <c r="J25" s="219">
        <v>189741</v>
      </c>
      <c r="K25" s="220"/>
      <c r="L25" s="233">
        <v>28500</v>
      </c>
      <c r="M25" s="234">
        <v>91479.641610793376</v>
      </c>
      <c r="N25" s="218">
        <v>24827.107234362218</v>
      </c>
      <c r="O25" s="224">
        <v>144806.74884515558</v>
      </c>
      <c r="P25" s="225"/>
      <c r="Q25" s="235">
        <v>-36619</v>
      </c>
      <c r="R25" s="236">
        <v>-1.2848771929824561</v>
      </c>
      <c r="S25" s="235">
        <v>15957.641610793376</v>
      </c>
      <c r="T25" s="236">
        <v>0.17443926681180383</v>
      </c>
      <c r="U25" s="235">
        <v>-24272.892765637782</v>
      </c>
      <c r="V25" s="237">
        <v>-0.97767704213411666</v>
      </c>
      <c r="W25" s="238">
        <v>-44934.251154844402</v>
      </c>
      <c r="X25" s="239">
        <v>-0.31030495134514341</v>
      </c>
      <c r="Y25" s="240"/>
      <c r="Z25" s="7" t="s">
        <v>152</v>
      </c>
    </row>
    <row r="26" spans="1:26" x14ac:dyDescent="0.25">
      <c r="A26" s="24"/>
      <c r="B26" s="25">
        <v>53</v>
      </c>
      <c r="C26" s="25"/>
      <c r="D26" s="96" t="s">
        <v>66</v>
      </c>
      <c r="E26" s="231" t="s">
        <v>81</v>
      </c>
      <c r="F26" s="233">
        <v>25837</v>
      </c>
      <c r="G26" s="218">
        <v>4608</v>
      </c>
      <c r="H26" s="218"/>
      <c r="I26" s="218">
        <v>10629</v>
      </c>
      <c r="J26" s="219">
        <v>41074</v>
      </c>
      <c r="K26" s="220"/>
      <c r="L26" s="233">
        <v>24000</v>
      </c>
      <c r="M26" s="234">
        <v>6140.1242876230772</v>
      </c>
      <c r="N26" s="218">
        <v>6236.8255789031036</v>
      </c>
      <c r="O26" s="224">
        <v>36376.949866526178</v>
      </c>
      <c r="P26" s="225"/>
      <c r="Q26" s="235">
        <v>-1837</v>
      </c>
      <c r="R26" s="236">
        <v>-7.6541666666666661E-2</v>
      </c>
      <c r="S26" s="235">
        <v>1532.1242876230772</v>
      </c>
      <c r="T26" s="236">
        <v>0.24952659194724258</v>
      </c>
      <c r="U26" s="235">
        <v>-4392.1744210968964</v>
      </c>
      <c r="V26" s="237">
        <v>-0.70423236396958311</v>
      </c>
      <c r="W26" s="238">
        <v>-4697.0501334738192</v>
      </c>
      <c r="X26" s="239">
        <v>-0.12912160449702828</v>
      </c>
      <c r="Y26" s="240"/>
      <c r="Z26" s="7"/>
    </row>
    <row r="27" spans="1:26" x14ac:dyDescent="0.25">
      <c r="A27" s="27"/>
      <c r="B27" s="25">
        <v>54</v>
      </c>
      <c r="C27" s="25"/>
      <c r="D27" s="97" t="s">
        <v>72</v>
      </c>
      <c r="E27" s="241" t="s">
        <v>83</v>
      </c>
      <c r="F27" s="233">
        <v>30098</v>
      </c>
      <c r="G27" s="218">
        <v>4636</v>
      </c>
      <c r="H27" s="242"/>
      <c r="I27" s="218">
        <v>12126</v>
      </c>
      <c r="J27" s="219">
        <v>46860</v>
      </c>
      <c r="K27" s="220"/>
      <c r="L27" s="233">
        <v>45000</v>
      </c>
      <c r="M27" s="234">
        <v>3404.7341316875008</v>
      </c>
      <c r="N27" s="218">
        <v>10016.278668647808</v>
      </c>
      <c r="O27" s="224">
        <v>58421.012800335309</v>
      </c>
      <c r="P27" s="243"/>
      <c r="Q27" s="235">
        <v>14902</v>
      </c>
      <c r="R27" s="236">
        <v>0.33115555555555554</v>
      </c>
      <c r="S27" s="235">
        <v>-1231.2658683124992</v>
      </c>
      <c r="T27" s="236">
        <v>-0.36163348463929618</v>
      </c>
      <c r="U27" s="235">
        <v>-2109.7213313521916</v>
      </c>
      <c r="V27" s="237">
        <v>-0.21062925674740662</v>
      </c>
      <c r="W27" s="238">
        <v>11561.012800335309</v>
      </c>
      <c r="X27" s="239">
        <v>0.19789134501736941</v>
      </c>
      <c r="Y27" s="240"/>
      <c r="Z27" s="7" t="s">
        <v>158</v>
      </c>
    </row>
    <row r="28" spans="1:26" x14ac:dyDescent="0.25">
      <c r="A28" s="46" t="s">
        <v>56</v>
      </c>
      <c r="B28" s="25"/>
      <c r="C28" s="25"/>
      <c r="D28" s="97"/>
      <c r="E28" s="241"/>
      <c r="F28" s="233"/>
      <c r="G28" s="218"/>
      <c r="H28" s="218"/>
      <c r="I28" s="218"/>
      <c r="J28" s="219"/>
      <c r="K28" s="220"/>
      <c r="L28" s="233"/>
      <c r="M28" s="234"/>
      <c r="N28" s="218"/>
      <c r="O28" s="224"/>
      <c r="P28" s="243"/>
      <c r="Q28" s="235"/>
      <c r="R28" s="236"/>
      <c r="S28" s="235">
        <v>0</v>
      </c>
      <c r="T28" s="236"/>
      <c r="U28" s="235"/>
      <c r="V28" s="237"/>
      <c r="W28" s="238"/>
      <c r="X28" s="239"/>
      <c r="Y28" s="240"/>
    </row>
    <row r="29" spans="1:26" x14ac:dyDescent="0.25">
      <c r="B29" s="25">
        <v>60</v>
      </c>
      <c r="C29" s="25"/>
      <c r="D29" s="96" t="s">
        <v>57</v>
      </c>
      <c r="E29" s="231" t="s">
        <v>84</v>
      </c>
      <c r="F29" s="233">
        <v>7287</v>
      </c>
      <c r="G29" s="218">
        <v>19292</v>
      </c>
      <c r="H29" s="218"/>
      <c r="I29" s="218">
        <v>9279</v>
      </c>
      <c r="J29" s="219">
        <v>35858</v>
      </c>
      <c r="K29" s="220"/>
      <c r="L29" s="233">
        <v>10000</v>
      </c>
      <c r="M29" s="234">
        <v>16076.139447333524</v>
      </c>
      <c r="N29" s="218">
        <v>5395.8746802831965</v>
      </c>
      <c r="O29" s="224">
        <v>31472.01412761672</v>
      </c>
      <c r="P29" s="225"/>
      <c r="Q29" s="235">
        <v>2713</v>
      </c>
      <c r="R29" s="236">
        <v>0.27129999999999999</v>
      </c>
      <c r="S29" s="235">
        <v>-3215.860552666476</v>
      </c>
      <c r="T29" s="236">
        <v>-0.20003935417466637</v>
      </c>
      <c r="U29" s="235">
        <v>-3883.1253197168035</v>
      </c>
      <c r="V29" s="237">
        <v>-0.71964705442584553</v>
      </c>
      <c r="W29" s="238">
        <v>-4385.9858723832795</v>
      </c>
      <c r="X29" s="239">
        <v>-0.13936146109360611</v>
      </c>
      <c r="Y29" s="240"/>
      <c r="Z29" s="7" t="s">
        <v>159</v>
      </c>
    </row>
    <row r="30" spans="1:26" x14ac:dyDescent="0.25">
      <c r="A30" s="24"/>
      <c r="B30" s="25">
        <v>61</v>
      </c>
      <c r="C30" s="25"/>
      <c r="D30" s="96" t="s">
        <v>92</v>
      </c>
      <c r="E30" s="231" t="s">
        <v>86</v>
      </c>
      <c r="F30" s="233">
        <v>13810</v>
      </c>
      <c r="G30" s="218">
        <v>18469</v>
      </c>
      <c r="H30" s="218"/>
      <c r="I30" s="218">
        <v>11269</v>
      </c>
      <c r="J30" s="219">
        <v>43548</v>
      </c>
      <c r="K30" s="220"/>
      <c r="L30" s="233">
        <v>18000</v>
      </c>
      <c r="M30" s="234">
        <v>25306.597170077664</v>
      </c>
      <c r="N30" s="218">
        <v>8961.3330850300081</v>
      </c>
      <c r="O30" s="224">
        <v>52267.930255107669</v>
      </c>
      <c r="P30" s="225"/>
      <c r="Q30" s="235">
        <v>4190</v>
      </c>
      <c r="R30" s="236">
        <v>0.23277777777777778</v>
      </c>
      <c r="S30" s="235">
        <v>6837.5971700776645</v>
      </c>
      <c r="T30" s="236">
        <v>0.27019030350561668</v>
      </c>
      <c r="U30" s="235">
        <v>-2307.6669149699919</v>
      </c>
      <c r="V30" s="237">
        <v>-0.25751379767648314</v>
      </c>
      <c r="W30" s="238">
        <v>8719.9302551076726</v>
      </c>
      <c r="X30" s="239">
        <v>0.16683136700741183</v>
      </c>
      <c r="Y30" s="240"/>
      <c r="Z30" s="7" t="s">
        <v>160</v>
      </c>
    </row>
    <row r="31" spans="1:26" x14ac:dyDescent="0.25">
      <c r="A31" s="24"/>
      <c r="B31" s="25">
        <v>62</v>
      </c>
      <c r="C31" s="25"/>
      <c r="D31" s="96" t="s">
        <v>69</v>
      </c>
      <c r="E31" s="231" t="s">
        <v>84</v>
      </c>
      <c r="F31" s="233">
        <v>5748</v>
      </c>
      <c r="G31" s="218">
        <v>30892</v>
      </c>
      <c r="H31" s="218"/>
      <c r="I31" s="218">
        <v>12791</v>
      </c>
      <c r="J31" s="219">
        <v>49431</v>
      </c>
      <c r="K31" s="220"/>
      <c r="L31" s="233">
        <v>5500</v>
      </c>
      <c r="M31" s="234">
        <v>17939.536520157435</v>
      </c>
      <c r="N31" s="218">
        <v>4850.2885897714423</v>
      </c>
      <c r="O31" s="224">
        <v>28289.825109928875</v>
      </c>
      <c r="P31" s="225"/>
      <c r="Q31" s="235">
        <v>-248</v>
      </c>
      <c r="R31" s="236">
        <v>-4.5090909090909091E-2</v>
      </c>
      <c r="S31" s="235">
        <v>-12952.463479842565</v>
      </c>
      <c r="T31" s="236">
        <v>-0.72200658390972161</v>
      </c>
      <c r="U31" s="235">
        <v>-7940.7114102285577</v>
      </c>
      <c r="V31" s="237">
        <v>-1.637162668418199</v>
      </c>
      <c r="W31" s="238">
        <v>-21141.174890071125</v>
      </c>
      <c r="X31" s="239">
        <v>-0.74730666619254604</v>
      </c>
      <c r="Y31" s="240"/>
      <c r="Z31" s="7" t="s">
        <v>161</v>
      </c>
    </row>
    <row r="32" spans="1:26" x14ac:dyDescent="0.25">
      <c r="A32" s="24"/>
      <c r="B32" s="25">
        <v>63</v>
      </c>
      <c r="C32" s="25"/>
      <c r="D32" s="96" t="s">
        <v>73</v>
      </c>
      <c r="E32" s="231" t="s">
        <v>83</v>
      </c>
      <c r="F32" s="233">
        <v>4959</v>
      </c>
      <c r="G32" s="218">
        <v>9111</v>
      </c>
      <c r="H32" s="218"/>
      <c r="I32" s="218">
        <v>4912</v>
      </c>
      <c r="J32" s="219">
        <v>18982</v>
      </c>
      <c r="K32" s="220"/>
      <c r="L32" s="233">
        <v>5000</v>
      </c>
      <c r="M32" s="234">
        <v>9290.952116070488</v>
      </c>
      <c r="N32" s="218">
        <v>2957.1933696699721</v>
      </c>
      <c r="O32" s="224">
        <v>17248.145485740461</v>
      </c>
      <c r="P32" s="225"/>
      <c r="Q32" s="235">
        <v>41</v>
      </c>
      <c r="R32" s="236">
        <v>8.2000000000000007E-3</v>
      </c>
      <c r="S32" s="235">
        <v>179.95211607048805</v>
      </c>
      <c r="T32" s="236">
        <v>1.9368533366911477E-2</v>
      </c>
      <c r="U32" s="235">
        <v>-1954.8066303300279</v>
      </c>
      <c r="V32" s="237">
        <v>-0.66103442892142961</v>
      </c>
      <c r="W32" s="238">
        <v>-1733.8545142595399</v>
      </c>
      <c r="X32" s="239">
        <v>-0.10052411232807419</v>
      </c>
      <c r="Y32" s="240"/>
      <c r="Z32" s="7" t="s">
        <v>162</v>
      </c>
    </row>
    <row r="33" spans="1:26" ht="16.5" customHeight="1" x14ac:dyDescent="0.25">
      <c r="A33" s="24"/>
      <c r="B33" s="25">
        <v>64</v>
      </c>
      <c r="C33" s="25"/>
      <c r="D33" s="96" t="s">
        <v>67</v>
      </c>
      <c r="E33" s="231" t="s">
        <v>84</v>
      </c>
      <c r="F33" s="233">
        <v>81990</v>
      </c>
      <c r="G33" s="218">
        <v>20506</v>
      </c>
      <c r="H33" s="218"/>
      <c r="I33" s="218">
        <v>35783</v>
      </c>
      <c r="J33" s="219">
        <v>138279</v>
      </c>
      <c r="K33" s="220"/>
      <c r="L33" s="233">
        <v>71000</v>
      </c>
      <c r="M33" s="234">
        <v>15879.833772176433</v>
      </c>
      <c r="N33" s="218">
        <v>17977.841245454656</v>
      </c>
      <c r="O33" s="224">
        <v>104857.67501763109</v>
      </c>
      <c r="P33" s="225"/>
      <c r="Q33" s="235">
        <v>-10990</v>
      </c>
      <c r="R33" s="236">
        <v>-0.15478873239436619</v>
      </c>
      <c r="S33" s="235">
        <v>-4626.1662278235672</v>
      </c>
      <c r="T33" s="236">
        <v>-0.29132334092370799</v>
      </c>
      <c r="U33" s="235">
        <v>-17805.158754545344</v>
      </c>
      <c r="V33" s="237">
        <v>-0.99039470376049898</v>
      </c>
      <c r="W33" s="238">
        <v>-33421.324982368911</v>
      </c>
      <c r="X33" s="239">
        <v>-0.31873036453220377</v>
      </c>
      <c r="Y33" s="240"/>
      <c r="Z33" s="7" t="s">
        <v>178</v>
      </c>
    </row>
    <row r="34" spans="1:26" ht="16.5" customHeight="1" x14ac:dyDescent="0.25">
      <c r="A34" s="24"/>
      <c r="B34" s="25">
        <v>65</v>
      </c>
      <c r="C34" s="25"/>
      <c r="D34" s="96" t="s">
        <v>93</v>
      </c>
      <c r="E34" s="231" t="s">
        <v>82</v>
      </c>
      <c r="F34" s="233">
        <v>6769</v>
      </c>
      <c r="G34" s="218">
        <v>0</v>
      </c>
      <c r="H34" s="218"/>
      <c r="I34" s="218">
        <v>2363</v>
      </c>
      <c r="J34" s="219">
        <v>9132</v>
      </c>
      <c r="K34" s="220"/>
      <c r="L34" s="233">
        <v>0</v>
      </c>
      <c r="M34" s="234"/>
      <c r="N34" s="218">
        <v>0</v>
      </c>
      <c r="O34" s="224">
        <v>0</v>
      </c>
      <c r="P34" s="225"/>
      <c r="Q34" s="235">
        <v>-6769</v>
      </c>
      <c r="R34" s="236"/>
      <c r="S34" s="235">
        <v>0</v>
      </c>
      <c r="T34" s="236"/>
      <c r="U34" s="235">
        <v>-2363</v>
      </c>
      <c r="V34" s="237"/>
      <c r="W34" s="238">
        <v>-9132</v>
      </c>
      <c r="X34" s="239"/>
      <c r="Y34" s="240"/>
      <c r="Z34" s="7" t="s">
        <v>163</v>
      </c>
    </row>
    <row r="35" spans="1:26" x14ac:dyDescent="0.25">
      <c r="A35" s="24"/>
      <c r="B35" s="25"/>
      <c r="C35" s="25"/>
      <c r="D35" s="96"/>
      <c r="E35" s="231"/>
      <c r="F35" s="233"/>
      <c r="G35" s="218"/>
      <c r="H35" s="218"/>
      <c r="I35" s="218"/>
      <c r="J35" s="219"/>
      <c r="K35" s="220"/>
      <c r="L35" s="233"/>
      <c r="M35" s="234"/>
      <c r="N35" s="218"/>
      <c r="O35" s="224"/>
      <c r="P35" s="225"/>
      <c r="Q35" s="235"/>
      <c r="R35" s="235"/>
      <c r="S35" s="235"/>
      <c r="T35" s="235"/>
      <c r="U35" s="235"/>
      <c r="V35" s="244"/>
      <c r="W35" s="229"/>
      <c r="X35" s="224"/>
      <c r="Y35" s="230"/>
    </row>
    <row r="36" spans="1:26" x14ac:dyDescent="0.25">
      <c r="A36" s="46" t="s">
        <v>58</v>
      </c>
      <c r="B36" s="25"/>
      <c r="C36" s="25"/>
      <c r="D36" s="97"/>
      <c r="E36" s="241"/>
      <c r="F36" s="233"/>
      <c r="G36" s="218"/>
      <c r="H36" s="242"/>
      <c r="I36" s="218"/>
      <c r="J36" s="219"/>
      <c r="K36" s="220"/>
      <c r="L36" s="233"/>
      <c r="M36" s="234"/>
      <c r="N36" s="218"/>
      <c r="O36" s="245"/>
      <c r="P36" s="243"/>
      <c r="Q36" s="235"/>
      <c r="R36" s="235"/>
      <c r="S36" s="235"/>
      <c r="T36" s="235"/>
      <c r="U36" s="235"/>
      <c r="V36" s="244"/>
      <c r="W36" s="246"/>
      <c r="X36" s="245"/>
      <c r="Y36" s="247"/>
    </row>
    <row r="37" spans="1:26" x14ac:dyDescent="0.25">
      <c r="B37" s="25">
        <v>80</v>
      </c>
      <c r="C37" s="25"/>
      <c r="D37" s="96" t="s">
        <v>87</v>
      </c>
      <c r="E37" s="231" t="s">
        <v>88</v>
      </c>
      <c r="F37" s="233">
        <v>9628</v>
      </c>
      <c r="G37" s="218">
        <v>11571</v>
      </c>
      <c r="H37" s="218"/>
      <c r="I37" s="218">
        <v>7401</v>
      </c>
      <c r="J37" s="219">
        <v>28600</v>
      </c>
      <c r="K37" s="220"/>
      <c r="L37" s="233">
        <v>10000</v>
      </c>
      <c r="M37" s="234"/>
      <c r="N37" s="218">
        <v>2069.2766623607563</v>
      </c>
      <c r="O37" s="224">
        <v>12069.276662360757</v>
      </c>
      <c r="P37" s="225"/>
      <c r="Q37" s="235">
        <v>372</v>
      </c>
      <c r="R37" s="236">
        <v>3.7199999999999997E-2</v>
      </c>
      <c r="S37" s="235">
        <v>-11571</v>
      </c>
      <c r="T37" s="236"/>
      <c r="U37" s="235">
        <v>-5331.7233376392433</v>
      </c>
      <c r="V37" s="237">
        <v>-2.5766121247201861</v>
      </c>
      <c r="W37" s="238">
        <v>-16530.723337639243</v>
      </c>
      <c r="X37" s="239">
        <v>-1.3696531946435493</v>
      </c>
      <c r="Y37" s="240"/>
      <c r="Z37" s="7" t="s">
        <v>164</v>
      </c>
    </row>
    <row r="38" spans="1:26" ht="22.5" customHeight="1" x14ac:dyDescent="0.25">
      <c r="A38" s="24"/>
      <c r="B38" s="25">
        <v>81</v>
      </c>
      <c r="C38" s="25"/>
      <c r="D38" s="96" t="s">
        <v>54</v>
      </c>
      <c r="E38" s="231" t="s">
        <v>89</v>
      </c>
      <c r="F38" s="233">
        <v>13027</v>
      </c>
      <c r="G38" s="218">
        <v>18149</v>
      </c>
      <c r="H38" s="218"/>
      <c r="I38" s="218">
        <v>10884</v>
      </c>
      <c r="J38" s="219">
        <v>42060</v>
      </c>
      <c r="K38" s="220"/>
      <c r="L38" s="233">
        <v>10000</v>
      </c>
      <c r="M38" s="234">
        <v>16200.951942198895</v>
      </c>
      <c r="N38" s="218">
        <v>5421.7018385627898</v>
      </c>
      <c r="O38" s="224">
        <v>31622.653780761684</v>
      </c>
      <c r="P38" s="225"/>
      <c r="Q38" s="235">
        <v>-3027</v>
      </c>
      <c r="R38" s="236">
        <v>-0.30270000000000002</v>
      </c>
      <c r="S38" s="235">
        <v>-1948.0480578011047</v>
      </c>
      <c r="T38" s="236">
        <v>-0.12024281441925587</v>
      </c>
      <c r="U38" s="235">
        <v>-5462.2981614372102</v>
      </c>
      <c r="V38" s="237">
        <v>-1.0074877453764928</v>
      </c>
      <c r="W38" s="238">
        <v>-10437.346219238316</v>
      </c>
      <c r="X38" s="239">
        <v>-0.33005914973486816</v>
      </c>
      <c r="Y38" s="240"/>
      <c r="Z38" s="7" t="s">
        <v>165</v>
      </c>
    </row>
    <row r="39" spans="1:26" ht="20.25" customHeight="1" x14ac:dyDescent="0.25">
      <c r="A39" s="24"/>
      <c r="B39" s="25">
        <v>100</v>
      </c>
      <c r="C39" s="25"/>
      <c r="D39" s="96" t="s">
        <v>108</v>
      </c>
      <c r="E39" s="231"/>
      <c r="F39" s="233">
        <v>0</v>
      </c>
      <c r="G39" s="218">
        <v>6006</v>
      </c>
      <c r="H39" s="218"/>
      <c r="I39" s="218">
        <v>2097</v>
      </c>
      <c r="J39" s="219">
        <v>8103</v>
      </c>
      <c r="K39" s="220"/>
      <c r="L39" s="233">
        <v>0</v>
      </c>
      <c r="M39" s="234">
        <v>9749.0103097336068</v>
      </c>
      <c r="N39" s="218">
        <v>2017.3399515046158</v>
      </c>
      <c r="O39" s="224">
        <v>11766.350261238222</v>
      </c>
      <c r="P39" s="225"/>
      <c r="Q39" s="235">
        <v>0</v>
      </c>
      <c r="R39" s="236"/>
      <c r="S39" s="235">
        <v>3743.0103097336068</v>
      </c>
      <c r="T39" s="236">
        <v>0.38393746552883534</v>
      </c>
      <c r="U39" s="235">
        <v>-79.660048495384217</v>
      </c>
      <c r="V39" s="237">
        <v>-3.9487667131149831E-2</v>
      </c>
      <c r="W39" s="238">
        <v>3663.3502612382226</v>
      </c>
      <c r="X39" s="239">
        <v>0.3113412553514035</v>
      </c>
      <c r="Y39" s="240"/>
      <c r="Z39" s="95" t="s">
        <v>166</v>
      </c>
    </row>
    <row r="40" spans="1:26" x14ac:dyDescent="0.25">
      <c r="A40" s="24"/>
      <c r="B40" s="25"/>
      <c r="C40" s="25"/>
      <c r="D40" s="96"/>
      <c r="E40" s="231"/>
      <c r="F40" s="232"/>
      <c r="G40" s="218"/>
      <c r="H40" s="218"/>
      <c r="I40" s="218"/>
      <c r="J40" s="219"/>
      <c r="K40" s="220"/>
      <c r="L40" s="233"/>
      <c r="M40" s="234"/>
      <c r="N40" s="218"/>
      <c r="O40" s="224"/>
      <c r="P40" s="225"/>
      <c r="Q40" s="235"/>
      <c r="R40" s="235"/>
      <c r="S40" s="235"/>
      <c r="T40" s="235"/>
      <c r="U40" s="249"/>
      <c r="V40" s="244"/>
      <c r="W40" s="229"/>
      <c r="X40" s="224"/>
      <c r="Y40" s="230"/>
    </row>
    <row r="41" spans="1:26" ht="21" customHeight="1" thickBot="1" x14ac:dyDescent="0.3">
      <c r="A41" s="27" t="s">
        <v>35</v>
      </c>
      <c r="B41" s="25"/>
      <c r="C41" s="25"/>
      <c r="D41" s="97"/>
      <c r="E41" s="241"/>
      <c r="F41" s="250">
        <v>288956</v>
      </c>
      <c r="G41" s="251">
        <v>279186</v>
      </c>
      <c r="H41" s="251"/>
      <c r="I41" s="251">
        <v>198346</v>
      </c>
      <c r="J41" s="252">
        <v>766488</v>
      </c>
      <c r="K41" s="253"/>
      <c r="L41" s="254">
        <v>266500</v>
      </c>
      <c r="M41" s="251">
        <v>259914.92527105517</v>
      </c>
      <c r="N41" s="251">
        <v>108929.81195817758</v>
      </c>
      <c r="O41" s="252">
        <v>635344.73722923256</v>
      </c>
      <c r="P41" s="255"/>
      <c r="Q41" s="256">
        <v>-22456</v>
      </c>
      <c r="R41" s="257"/>
      <c r="S41" s="256">
        <v>-19271.074728944801</v>
      </c>
      <c r="T41" s="257"/>
      <c r="U41" s="256">
        <v>-89416.188041822417</v>
      </c>
      <c r="V41" s="258"/>
      <c r="W41" s="259">
        <v>-131143.26277076721</v>
      </c>
      <c r="X41" s="260">
        <v>-0.20641276316018445</v>
      </c>
      <c r="Y41" s="240"/>
    </row>
    <row r="42" spans="1:26" x14ac:dyDescent="0.25">
      <c r="A42" s="27"/>
      <c r="B42" s="25"/>
      <c r="C42" s="25"/>
      <c r="D42" s="97"/>
      <c r="E42" s="241"/>
      <c r="F42" s="261"/>
      <c r="G42" s="242"/>
      <c r="H42" s="242"/>
      <c r="I42" s="242"/>
      <c r="J42" s="262"/>
      <c r="K42" s="263"/>
      <c r="L42" s="233"/>
      <c r="M42" s="234"/>
      <c r="N42" s="218"/>
      <c r="O42" s="224"/>
      <c r="P42" s="264"/>
      <c r="Q42" s="235"/>
      <c r="R42" s="235"/>
      <c r="S42" s="235"/>
      <c r="T42" s="235"/>
      <c r="U42" s="249"/>
      <c r="V42" s="244"/>
      <c r="W42" s="229"/>
      <c r="X42" s="224"/>
      <c r="Y42" s="230"/>
    </row>
    <row r="43" spans="1:26" ht="30" customHeight="1" x14ac:dyDescent="0.25">
      <c r="A43" s="91" t="s">
        <v>7</v>
      </c>
      <c r="B43" s="99">
        <v>70</v>
      </c>
      <c r="D43" s="3" t="s">
        <v>7</v>
      </c>
      <c r="E43" s="265"/>
      <c r="F43" s="233">
        <v>19146</v>
      </c>
      <c r="G43" s="218">
        <v>39919</v>
      </c>
      <c r="H43" s="242"/>
      <c r="I43" s="218">
        <v>20620</v>
      </c>
      <c r="J43" s="219">
        <v>79685</v>
      </c>
      <c r="K43" s="266"/>
      <c r="L43" s="233">
        <v>17400</v>
      </c>
      <c r="M43" s="234">
        <v>22353.14218680995</v>
      </c>
      <c r="N43" s="218">
        <v>8226.0249382674665</v>
      </c>
      <c r="O43" s="224">
        <v>47979.167125077416</v>
      </c>
      <c r="P43" s="266"/>
      <c r="Q43" s="235">
        <v>-1746</v>
      </c>
      <c r="R43" s="236">
        <v>-0.1003448275862069</v>
      </c>
      <c r="S43" s="235">
        <v>-17565.85781319005</v>
      </c>
      <c r="T43" s="236">
        <v>-0.78583394076718394</v>
      </c>
      <c r="U43" s="235">
        <v>-12393.975061732534</v>
      </c>
      <c r="V43" s="237">
        <v>-1.5066785178435047</v>
      </c>
      <c r="W43" s="238">
        <v>-31705.832874922584</v>
      </c>
      <c r="X43" s="239">
        <v>-0.6608249949872681</v>
      </c>
      <c r="Y43" s="240"/>
      <c r="Z43" s="418" t="s">
        <v>167</v>
      </c>
    </row>
    <row r="44" spans="1:26" x14ac:dyDescent="0.25">
      <c r="E44" s="265"/>
      <c r="F44" s="232"/>
      <c r="G44" s="242"/>
      <c r="H44" s="242"/>
      <c r="I44" s="242"/>
      <c r="J44" s="219"/>
      <c r="K44" s="266"/>
      <c r="L44" s="233"/>
      <c r="M44" s="234"/>
      <c r="N44" s="218"/>
      <c r="O44" s="224">
        <v>0</v>
      </c>
      <c r="P44" s="266"/>
      <c r="Q44" s="235"/>
      <c r="R44" s="236"/>
      <c r="S44" s="235"/>
      <c r="T44" s="236"/>
      <c r="U44" s="235"/>
      <c r="V44" s="237"/>
      <c r="W44" s="238"/>
      <c r="X44" s="248"/>
      <c r="Y44" s="267"/>
    </row>
    <row r="45" spans="1:26" x14ac:dyDescent="0.25">
      <c r="A45" s="46"/>
      <c r="B45" s="25"/>
      <c r="C45" s="25"/>
      <c r="E45" s="265"/>
      <c r="F45" s="232"/>
      <c r="G45" s="218"/>
      <c r="H45" s="218"/>
      <c r="I45" s="218"/>
      <c r="J45" s="219"/>
      <c r="K45" s="220"/>
      <c r="L45" s="233"/>
      <c r="M45" s="234"/>
      <c r="N45" s="218"/>
      <c r="O45" s="224"/>
      <c r="P45" s="225"/>
      <c r="Q45" s="235"/>
      <c r="R45" s="235"/>
      <c r="S45" s="235"/>
      <c r="T45" s="235"/>
      <c r="U45" s="249"/>
      <c r="V45" s="244"/>
      <c r="W45" s="229"/>
      <c r="X45" s="224"/>
      <c r="Y45" s="230"/>
      <c r="Z45" s="215"/>
    </row>
    <row r="46" spans="1:26" ht="15.75" thickBot="1" x14ac:dyDescent="0.3">
      <c r="A46" s="100" t="s">
        <v>63</v>
      </c>
      <c r="B46" s="101"/>
      <c r="C46" s="25"/>
      <c r="D46" s="97"/>
      <c r="E46" s="241"/>
      <c r="F46" s="250">
        <v>308102</v>
      </c>
      <c r="G46" s="251">
        <v>319105</v>
      </c>
      <c r="H46" s="251"/>
      <c r="I46" s="251">
        <v>218966</v>
      </c>
      <c r="J46" s="252">
        <v>846173</v>
      </c>
      <c r="K46" s="253"/>
      <c r="L46" s="254">
        <v>283900</v>
      </c>
      <c r="M46" s="251">
        <v>282268.06745786511</v>
      </c>
      <c r="N46" s="251">
        <v>117155.83689644505</v>
      </c>
      <c r="O46" s="252">
        <v>683323.90435431001</v>
      </c>
      <c r="P46" s="255"/>
      <c r="Q46" s="256">
        <v>-24202</v>
      </c>
      <c r="R46" s="257"/>
      <c r="S46" s="256">
        <v>-36836.932542134848</v>
      </c>
      <c r="T46" s="257"/>
      <c r="U46" s="256">
        <v>-101810.16310355495</v>
      </c>
      <c r="V46" s="258"/>
      <c r="W46" s="259">
        <v>-162849.09564568978</v>
      </c>
      <c r="X46" s="260">
        <v>-0.23831903817205108</v>
      </c>
      <c r="Y46" s="240"/>
    </row>
    <row r="47" spans="1:26" x14ac:dyDescent="0.25">
      <c r="A47" s="27"/>
      <c r="B47" s="25"/>
      <c r="C47" s="25"/>
      <c r="D47" s="97"/>
      <c r="E47" s="241"/>
      <c r="F47" s="261"/>
      <c r="G47" s="242"/>
      <c r="H47" s="242"/>
      <c r="I47" s="242"/>
      <c r="J47" s="262"/>
      <c r="K47" s="263"/>
      <c r="L47" s="233"/>
      <c r="M47" s="234"/>
      <c r="N47" s="218"/>
      <c r="O47" s="224"/>
      <c r="P47" s="264"/>
      <c r="Q47" s="235"/>
      <c r="R47" s="235"/>
      <c r="S47" s="235"/>
      <c r="T47" s="235"/>
      <c r="U47" s="249"/>
      <c r="V47" s="244"/>
      <c r="W47" s="229"/>
      <c r="X47" s="224"/>
      <c r="Y47" s="230"/>
    </row>
    <row r="48" spans="1:26" x14ac:dyDescent="0.25">
      <c r="A48" s="46" t="s">
        <v>6</v>
      </c>
      <c r="B48" s="25"/>
      <c r="C48" s="25"/>
      <c r="D48" s="97"/>
      <c r="E48" s="241"/>
      <c r="F48" s="261"/>
      <c r="G48" s="242"/>
      <c r="H48" s="242"/>
      <c r="I48" s="242"/>
      <c r="J48" s="262"/>
      <c r="K48" s="263"/>
      <c r="L48" s="233"/>
      <c r="M48" s="234"/>
      <c r="N48" s="218"/>
      <c r="O48" s="245"/>
      <c r="P48" s="243"/>
      <c r="Q48" s="235"/>
      <c r="R48" s="235"/>
      <c r="S48" s="235"/>
      <c r="T48" s="235"/>
      <c r="U48" s="249"/>
      <c r="V48" s="244"/>
      <c r="W48" s="246"/>
      <c r="X48" s="245"/>
      <c r="Y48" s="247"/>
    </row>
    <row r="49" spans="1:26" ht="14.25" customHeight="1" x14ac:dyDescent="0.25">
      <c r="B49" s="156">
        <v>90</v>
      </c>
      <c r="C49" s="134"/>
      <c r="D49" s="31" t="s">
        <v>96</v>
      </c>
      <c r="E49" s="268"/>
      <c r="F49" s="273">
        <v>512</v>
      </c>
      <c r="G49" s="270">
        <v>24154</v>
      </c>
      <c r="H49" s="270"/>
      <c r="I49" s="270"/>
      <c r="J49" s="271">
        <v>24666</v>
      </c>
      <c r="K49" s="272"/>
      <c r="L49" s="273">
        <v>2300</v>
      </c>
      <c r="M49" s="274">
        <v>16312.747383001282</v>
      </c>
      <c r="N49" s="270"/>
      <c r="O49" s="275">
        <v>18612.747383001282</v>
      </c>
      <c r="P49" s="276"/>
      <c r="Q49" s="277">
        <v>1788</v>
      </c>
      <c r="R49" s="278">
        <v>0.77739130434782611</v>
      </c>
      <c r="S49" s="277">
        <v>-7841.2526169987177</v>
      </c>
      <c r="T49" s="278">
        <v>-0.48068252593488353</v>
      </c>
      <c r="U49" s="277"/>
      <c r="V49" s="279"/>
      <c r="W49" s="280">
        <v>-6053.2526169987177</v>
      </c>
      <c r="X49" s="281">
        <v>-0.32522080123040054</v>
      </c>
      <c r="Y49" s="240"/>
      <c r="Z49" s="5"/>
    </row>
    <row r="50" spans="1:26" x14ac:dyDescent="0.25">
      <c r="B50" s="157">
        <v>91</v>
      </c>
      <c r="D50" s="3" t="s">
        <v>74</v>
      </c>
      <c r="E50" s="265"/>
      <c r="F50" s="233">
        <v>306</v>
      </c>
      <c r="G50" s="218">
        <v>18556</v>
      </c>
      <c r="H50" s="218"/>
      <c r="I50" s="218"/>
      <c r="J50" s="219">
        <v>18862</v>
      </c>
      <c r="K50" s="220"/>
      <c r="L50" s="233">
        <v>0</v>
      </c>
      <c r="M50" s="234">
        <v>11246.373704230658</v>
      </c>
      <c r="N50" s="218"/>
      <c r="O50" s="224">
        <v>11246.373704230658</v>
      </c>
      <c r="P50" s="225"/>
      <c r="Q50" s="235">
        <v>-306</v>
      </c>
      <c r="R50" s="236"/>
      <c r="S50" s="235">
        <v>-7309.6262957693416</v>
      </c>
      <c r="T50" s="236">
        <v>-0.64995406412820944</v>
      </c>
      <c r="U50" s="235"/>
      <c r="V50" s="237"/>
      <c r="W50" s="238">
        <v>-7615.6262957693416</v>
      </c>
      <c r="X50" s="239">
        <v>-0.67716283453256554</v>
      </c>
      <c r="Y50" s="240"/>
      <c r="Z50" s="7"/>
    </row>
    <row r="51" spans="1:26" x14ac:dyDescent="0.25">
      <c r="A51" s="24"/>
      <c r="B51" s="158">
        <v>101</v>
      </c>
      <c r="C51" s="25"/>
      <c r="D51" s="102" t="s">
        <v>60</v>
      </c>
      <c r="E51" s="282"/>
      <c r="F51" s="233">
        <v>10570</v>
      </c>
      <c r="G51" s="218">
        <v>9896</v>
      </c>
      <c r="H51" s="218"/>
      <c r="I51" s="218"/>
      <c r="J51" s="219">
        <v>20466</v>
      </c>
      <c r="K51" s="220"/>
      <c r="L51" s="233">
        <v>10000</v>
      </c>
      <c r="M51" s="234">
        <v>9645.5445584578629</v>
      </c>
      <c r="N51" s="218"/>
      <c r="O51" s="224">
        <v>19645.544558457863</v>
      </c>
      <c r="P51" s="225"/>
      <c r="Q51" s="235">
        <v>-570</v>
      </c>
      <c r="R51" s="236">
        <v>-5.7000000000000002E-2</v>
      </c>
      <c r="S51" s="235">
        <v>-250.45544154213712</v>
      </c>
      <c r="T51" s="236">
        <v>-2.5965920329767272E-2</v>
      </c>
      <c r="U51" s="235"/>
      <c r="V51" s="237"/>
      <c r="W51" s="238">
        <v>-820.45544154213712</v>
      </c>
      <c r="X51" s="239">
        <v>-4.1762926912041844E-2</v>
      </c>
      <c r="Y51" s="240"/>
      <c r="Z51" s="7"/>
    </row>
    <row r="52" spans="1:26" x14ac:dyDescent="0.25">
      <c r="A52" s="24"/>
      <c r="B52" s="159">
        <v>105</v>
      </c>
      <c r="C52" s="160"/>
      <c r="D52" s="161" t="s">
        <v>97</v>
      </c>
      <c r="E52" s="283"/>
      <c r="F52" s="383">
        <v>8049</v>
      </c>
      <c r="G52" s="284">
        <v>4008</v>
      </c>
      <c r="H52" s="284"/>
      <c r="I52" s="218"/>
      <c r="J52" s="285">
        <v>12057</v>
      </c>
      <c r="K52" s="286"/>
      <c r="L52" s="233">
        <v>7200</v>
      </c>
      <c r="M52" s="234">
        <v>783.42</v>
      </c>
      <c r="N52" s="284"/>
      <c r="O52" s="287">
        <v>7983.42</v>
      </c>
      <c r="P52" s="288"/>
      <c r="Q52" s="289">
        <v>-849</v>
      </c>
      <c r="R52" s="290"/>
      <c r="S52" s="235">
        <v>-3224.58</v>
      </c>
      <c r="T52" s="290">
        <v>-4.1160297158612238</v>
      </c>
      <c r="U52" s="289"/>
      <c r="V52" s="291"/>
      <c r="W52" s="292">
        <v>-4073.58</v>
      </c>
      <c r="X52" s="293">
        <v>-0.51025500349474284</v>
      </c>
      <c r="Y52" s="240"/>
      <c r="Z52" s="7" t="s">
        <v>171</v>
      </c>
    </row>
    <row r="53" spans="1:26" x14ac:dyDescent="0.25">
      <c r="A53" s="27"/>
      <c r="B53" s="25"/>
      <c r="C53" s="25"/>
      <c r="E53" s="265"/>
      <c r="F53" s="360">
        <v>19437</v>
      </c>
      <c r="G53" s="295">
        <v>56614</v>
      </c>
      <c r="H53" s="294"/>
      <c r="I53" s="296">
        <v>0</v>
      </c>
      <c r="J53" s="297">
        <v>76051</v>
      </c>
      <c r="K53" s="298"/>
      <c r="L53" s="385">
        <v>19500</v>
      </c>
      <c r="M53" s="296">
        <v>37988.085645689804</v>
      </c>
      <c r="N53" s="295"/>
      <c r="O53" s="300">
        <v>57488.085645689804</v>
      </c>
      <c r="P53" s="301"/>
      <c r="Q53" s="302">
        <v>63</v>
      </c>
      <c r="R53" s="303">
        <v>3.2307692307692306E-3</v>
      </c>
      <c r="S53" s="277">
        <v>-18625.914354310196</v>
      </c>
      <c r="T53" s="303">
        <v>-0.49030937036500882</v>
      </c>
      <c r="U53" s="302"/>
      <c r="V53" s="304"/>
      <c r="W53" s="305">
        <v>-18563.401432911331</v>
      </c>
      <c r="X53" s="306">
        <v>-0.32290867271735513</v>
      </c>
      <c r="Y53" s="307"/>
      <c r="Z53" s="95" t="s">
        <v>168</v>
      </c>
    </row>
    <row r="54" spans="1:26" x14ac:dyDescent="0.25">
      <c r="E54" s="265"/>
      <c r="F54" s="308"/>
      <c r="G54" s="309"/>
      <c r="H54" s="309"/>
      <c r="I54" s="309"/>
      <c r="J54" s="310"/>
      <c r="K54" s="311"/>
      <c r="L54" s="308"/>
      <c r="M54" s="265"/>
      <c r="N54" s="265"/>
      <c r="O54" s="310"/>
      <c r="P54" s="311"/>
      <c r="Q54" s="312"/>
      <c r="R54" s="312"/>
      <c r="S54" s="312"/>
      <c r="T54" s="312"/>
      <c r="U54" s="312"/>
      <c r="V54" s="313"/>
      <c r="W54" s="314"/>
      <c r="X54" s="315"/>
      <c r="Y54" s="311"/>
    </row>
    <row r="55" spans="1:26" ht="15.75" thickBot="1" x14ac:dyDescent="0.3">
      <c r="A55" s="27" t="s">
        <v>101</v>
      </c>
      <c r="B55" s="25"/>
      <c r="C55" s="25"/>
      <c r="E55" s="265"/>
      <c r="F55" s="316">
        <v>327539</v>
      </c>
      <c r="G55" s="317">
        <v>375719</v>
      </c>
      <c r="H55" s="317"/>
      <c r="I55" s="317">
        <v>218966</v>
      </c>
      <c r="J55" s="318">
        <v>922224</v>
      </c>
      <c r="K55" s="319"/>
      <c r="L55" s="316">
        <v>303400</v>
      </c>
      <c r="M55" s="317">
        <v>320256.15310355491</v>
      </c>
      <c r="N55" s="317">
        <v>117155.83689644505</v>
      </c>
      <c r="O55" s="318">
        <v>740811.98999999976</v>
      </c>
      <c r="P55" s="301"/>
      <c r="Q55" s="320">
        <v>-24139</v>
      </c>
      <c r="R55" s="321">
        <v>-7.956163480553724E-2</v>
      </c>
      <c r="S55" s="320">
        <v>-55462.846896445044</v>
      </c>
      <c r="T55" s="321">
        <v>-0.17318276747835387</v>
      </c>
      <c r="U55" s="320">
        <v>-101810.16310355495</v>
      </c>
      <c r="V55" s="322">
        <v>-0.86901485918747468</v>
      </c>
      <c r="W55" s="323">
        <v>-181412.49707860113</v>
      </c>
      <c r="X55" s="324">
        <v>-0.2448833165869807</v>
      </c>
      <c r="Y55" s="307"/>
    </row>
    <row r="56" spans="1:26" x14ac:dyDescent="0.25">
      <c r="A56" s="27"/>
      <c r="B56" s="25"/>
      <c r="C56" s="25"/>
      <c r="E56" s="265"/>
      <c r="F56" s="325"/>
      <c r="G56" s="326"/>
      <c r="H56" s="326"/>
      <c r="I56" s="326"/>
      <c r="J56" s="326"/>
      <c r="K56" s="267"/>
      <c r="L56" s="326"/>
      <c r="M56" s="326"/>
      <c r="N56" s="326"/>
      <c r="O56" s="326"/>
      <c r="P56" s="327"/>
      <c r="Q56" s="328"/>
      <c r="R56" s="328"/>
      <c r="S56" s="222"/>
      <c r="T56" s="222"/>
      <c r="U56" s="218"/>
      <c r="V56" s="218"/>
      <c r="W56" s="265"/>
      <c r="X56" s="265"/>
      <c r="Y56" s="311"/>
    </row>
    <row r="57" spans="1:26" x14ac:dyDescent="0.25">
      <c r="A57" s="162" t="s">
        <v>36</v>
      </c>
      <c r="B57" s="163">
        <v>110</v>
      </c>
      <c r="C57" s="163"/>
      <c r="D57" s="164" t="s">
        <v>36</v>
      </c>
      <c r="E57" s="329" t="s">
        <v>91</v>
      </c>
      <c r="F57" s="273">
        <v>434009.72000000003</v>
      </c>
      <c r="G57" s="330"/>
      <c r="H57" s="330"/>
      <c r="I57" s="330"/>
      <c r="J57" s="330"/>
      <c r="K57" s="272"/>
      <c r="L57" s="331">
        <v>361812</v>
      </c>
      <c r="M57" s="274"/>
      <c r="N57" s="330"/>
      <c r="O57" s="330"/>
      <c r="P57" s="276"/>
      <c r="Q57" s="332">
        <v>-72197.72000000003</v>
      </c>
      <c r="R57" s="333">
        <v>-0.19954484649486481</v>
      </c>
      <c r="S57" s="331"/>
      <c r="T57" s="333"/>
      <c r="U57" s="331"/>
      <c r="V57" s="331"/>
      <c r="W57" s="334"/>
      <c r="X57" s="335"/>
      <c r="Y57" s="311"/>
      <c r="Z57" s="95" t="s">
        <v>213</v>
      </c>
    </row>
    <row r="58" spans="1:26" x14ac:dyDescent="0.25">
      <c r="A58" s="165"/>
      <c r="B58" s="166"/>
      <c r="C58" s="166"/>
      <c r="D58" s="167"/>
      <c r="E58" s="336"/>
      <c r="F58" s="367"/>
      <c r="G58" s="338"/>
      <c r="H58" s="338"/>
      <c r="I58" s="338"/>
      <c r="J58" s="338"/>
      <c r="K58" s="220"/>
      <c r="L58" s="339"/>
      <c r="M58" s="338"/>
      <c r="N58" s="338"/>
      <c r="O58" s="338"/>
      <c r="P58" s="225"/>
      <c r="Q58" s="340"/>
      <c r="R58" s="341"/>
      <c r="S58" s="341"/>
      <c r="T58" s="341"/>
      <c r="U58" s="338"/>
      <c r="V58" s="338"/>
      <c r="W58" s="342"/>
      <c r="X58" s="343"/>
      <c r="Y58" s="311"/>
    </row>
    <row r="59" spans="1:26" x14ac:dyDescent="0.25">
      <c r="A59" s="168" t="s">
        <v>41</v>
      </c>
      <c r="B59" s="169">
        <v>102</v>
      </c>
      <c r="C59" s="169"/>
      <c r="D59" s="30" t="s">
        <v>61</v>
      </c>
      <c r="E59" s="342" t="s">
        <v>90</v>
      </c>
      <c r="F59" s="233">
        <v>70691</v>
      </c>
      <c r="G59" s="338">
        <v>8385</v>
      </c>
      <c r="H59" s="338"/>
      <c r="I59" s="338"/>
      <c r="J59" s="338"/>
      <c r="K59" s="220"/>
      <c r="L59" s="339">
        <v>50600</v>
      </c>
      <c r="M59" s="234">
        <v>8303.5027961411142</v>
      </c>
      <c r="N59" s="338"/>
      <c r="O59" s="338"/>
      <c r="P59" s="225"/>
      <c r="Q59" s="344">
        <v>-20091</v>
      </c>
      <c r="R59" s="345">
        <v>-0.39705533596837944</v>
      </c>
      <c r="S59" s="339">
        <v>-81.497203858885769</v>
      </c>
      <c r="T59" s="345">
        <v>-9.8147981472060143E-3</v>
      </c>
      <c r="U59" s="339"/>
      <c r="V59" s="339"/>
      <c r="W59" s="342"/>
      <c r="X59" s="343"/>
      <c r="Y59" s="311"/>
      <c r="Z59" s="7" t="s">
        <v>172</v>
      </c>
    </row>
    <row r="60" spans="1:26" ht="20.25" customHeight="1" x14ac:dyDescent="0.25">
      <c r="A60" s="170"/>
      <c r="B60" s="169">
        <v>103</v>
      </c>
      <c r="C60" s="169"/>
      <c r="D60" s="30" t="s">
        <v>48</v>
      </c>
      <c r="E60" s="342" t="s">
        <v>90</v>
      </c>
      <c r="F60" s="233">
        <v>9093</v>
      </c>
      <c r="G60" s="338">
        <v>6810</v>
      </c>
      <c r="H60" s="338"/>
      <c r="I60" s="338"/>
      <c r="J60" s="338"/>
      <c r="K60" s="220"/>
      <c r="L60" s="339">
        <v>5000</v>
      </c>
      <c r="M60" s="234">
        <v>5678.6309818238715</v>
      </c>
      <c r="N60" s="338"/>
      <c r="O60" s="338"/>
      <c r="P60" s="225"/>
      <c r="Q60" s="344">
        <v>-4093</v>
      </c>
      <c r="R60" s="345">
        <v>-0.81859999999999999</v>
      </c>
      <c r="S60" s="339">
        <v>-1131.3690181761285</v>
      </c>
      <c r="T60" s="345">
        <v>-0.19923270622750586</v>
      </c>
      <c r="U60" s="339"/>
      <c r="V60" s="339"/>
      <c r="W60" s="342"/>
      <c r="X60" s="343"/>
      <c r="Y60" s="311"/>
      <c r="Z60" s="7" t="s">
        <v>173</v>
      </c>
    </row>
    <row r="61" spans="1:26" ht="21" customHeight="1" x14ac:dyDescent="0.25">
      <c r="A61" s="170"/>
      <c r="B61" s="169">
        <v>104</v>
      </c>
      <c r="C61" s="169"/>
      <c r="D61" s="30" t="s">
        <v>62</v>
      </c>
      <c r="E61" s="342" t="s">
        <v>90</v>
      </c>
      <c r="F61" s="233">
        <v>39748</v>
      </c>
      <c r="G61" s="338">
        <v>15534</v>
      </c>
      <c r="H61" s="338"/>
      <c r="I61" s="338"/>
      <c r="J61" s="338"/>
      <c r="K61" s="220"/>
      <c r="L61" s="339">
        <v>10000</v>
      </c>
      <c r="M61" s="234">
        <v>3875.5250675041702</v>
      </c>
      <c r="N61" s="338"/>
      <c r="O61" s="338"/>
      <c r="P61" s="225"/>
      <c r="Q61" s="344">
        <v>-29748</v>
      </c>
      <c r="R61" s="345">
        <v>-2.9748000000000001</v>
      </c>
      <c r="S61" s="339">
        <v>-11658.47493249583</v>
      </c>
      <c r="T61" s="345">
        <v>-3.0082310730617627</v>
      </c>
      <c r="U61" s="339"/>
      <c r="V61" s="339"/>
      <c r="W61" s="342"/>
      <c r="X61" s="343"/>
      <c r="Y61" s="311"/>
      <c r="Z61" s="5" t="s">
        <v>151</v>
      </c>
    </row>
    <row r="62" spans="1:26" ht="21" customHeight="1" x14ac:dyDescent="0.25">
      <c r="A62" s="170"/>
      <c r="B62" s="169">
        <v>106</v>
      </c>
      <c r="C62" s="169"/>
      <c r="D62" s="30" t="s">
        <v>113</v>
      </c>
      <c r="E62" s="342"/>
      <c r="F62" s="233">
        <v>5711</v>
      </c>
      <c r="G62" s="338">
        <v>0</v>
      </c>
      <c r="H62" s="338"/>
      <c r="I62" s="338"/>
      <c r="J62" s="338"/>
      <c r="K62" s="220"/>
      <c r="L62" s="339">
        <v>0</v>
      </c>
      <c r="M62" s="234">
        <v>0</v>
      </c>
      <c r="N62" s="338"/>
      <c r="O62" s="338"/>
      <c r="P62" s="225"/>
      <c r="Q62" s="344">
        <v>-5711</v>
      </c>
      <c r="R62" s="345"/>
      <c r="S62" s="339">
        <v>0</v>
      </c>
      <c r="T62" s="345"/>
      <c r="U62" s="339"/>
      <c r="V62" s="339"/>
      <c r="W62" s="342"/>
      <c r="X62" s="343"/>
      <c r="Y62" s="311"/>
      <c r="Z62" s="7" t="s">
        <v>169</v>
      </c>
    </row>
    <row r="63" spans="1:26" x14ac:dyDescent="0.25">
      <c r="A63" s="170"/>
      <c r="B63" s="169">
        <v>108</v>
      </c>
      <c r="C63" s="169"/>
      <c r="D63" s="30" t="s">
        <v>49</v>
      </c>
      <c r="E63" s="342" t="s">
        <v>90</v>
      </c>
      <c r="F63" s="368"/>
      <c r="G63" s="338">
        <v>27562</v>
      </c>
      <c r="H63" s="338"/>
      <c r="I63" s="338"/>
      <c r="J63" s="338"/>
      <c r="K63" s="220"/>
      <c r="L63" s="339">
        <v>0</v>
      </c>
      <c r="M63" s="234">
        <v>23698.178050975897</v>
      </c>
      <c r="N63" s="338"/>
      <c r="O63" s="338"/>
      <c r="P63" s="225"/>
      <c r="Q63" s="344">
        <v>0</v>
      </c>
      <c r="R63" s="345"/>
      <c r="S63" s="339">
        <v>-3863.8219490241027</v>
      </c>
      <c r="T63" s="345"/>
      <c r="U63" s="338"/>
      <c r="V63" s="338"/>
      <c r="W63" s="342"/>
      <c r="X63" s="343"/>
      <c r="Y63" s="311"/>
      <c r="Z63" s="5"/>
    </row>
    <row r="64" spans="1:26" x14ac:dyDescent="0.25">
      <c r="A64" s="170"/>
      <c r="B64" s="169">
        <v>111</v>
      </c>
      <c r="C64" s="169"/>
      <c r="D64" s="30" t="s">
        <v>70</v>
      </c>
      <c r="E64" s="342" t="s">
        <v>91</v>
      </c>
      <c r="F64" s="233">
        <v>35432</v>
      </c>
      <c r="G64" s="338">
        <v>0</v>
      </c>
      <c r="H64" s="338"/>
      <c r="I64" s="338"/>
      <c r="J64" s="338"/>
      <c r="K64" s="220"/>
      <c r="L64" s="339">
        <v>10000</v>
      </c>
      <c r="M64" s="234">
        <v>0</v>
      </c>
      <c r="N64" s="338"/>
      <c r="O64" s="338"/>
      <c r="P64" s="225"/>
      <c r="Q64" s="344">
        <v>-25432</v>
      </c>
      <c r="R64" s="345">
        <v>-2.5432000000000001</v>
      </c>
      <c r="S64" s="339">
        <v>0</v>
      </c>
      <c r="T64" s="345"/>
      <c r="U64" s="339"/>
      <c r="V64" s="339"/>
      <c r="W64" s="342"/>
      <c r="X64" s="343"/>
      <c r="Y64" s="311"/>
      <c r="Z64" s="7" t="s">
        <v>212</v>
      </c>
    </row>
    <row r="65" spans="1:26" x14ac:dyDescent="0.25">
      <c r="A65" s="165"/>
      <c r="B65" s="166"/>
      <c r="C65" s="166"/>
      <c r="D65" s="171" t="s">
        <v>42</v>
      </c>
      <c r="E65" s="346"/>
      <c r="F65" s="386">
        <v>160675</v>
      </c>
      <c r="G65" s="348">
        <v>58291</v>
      </c>
      <c r="H65" s="348"/>
      <c r="I65" s="348">
        <v>-218966</v>
      </c>
      <c r="J65" s="338"/>
      <c r="K65" s="220"/>
      <c r="L65" s="348">
        <v>75600</v>
      </c>
      <c r="M65" s="348">
        <v>41555.836896445049</v>
      </c>
      <c r="N65" s="348">
        <v>-117155.83689644505</v>
      </c>
      <c r="O65" s="338"/>
      <c r="P65" s="225"/>
      <c r="Q65" s="349">
        <v>-85075</v>
      </c>
      <c r="R65" s="345">
        <v>-1.1253306878306879</v>
      </c>
      <c r="S65" s="348">
        <v>-16735.163103554947</v>
      </c>
      <c r="T65" s="345">
        <v>-0.40271510221916812</v>
      </c>
      <c r="U65" s="348">
        <v>101810.16310355495</v>
      </c>
      <c r="V65" s="339"/>
      <c r="W65" s="342"/>
      <c r="X65" s="343"/>
      <c r="Y65" s="311"/>
    </row>
    <row r="66" spans="1:26" x14ac:dyDescent="0.25">
      <c r="A66" s="172"/>
      <c r="B66" s="173"/>
      <c r="C66" s="173"/>
      <c r="D66" s="174"/>
      <c r="E66" s="350"/>
      <c r="F66" s="351">
        <v>922223.72</v>
      </c>
      <c r="G66" s="351">
        <v>434010</v>
      </c>
      <c r="H66" s="351"/>
      <c r="I66" s="351">
        <v>0</v>
      </c>
      <c r="J66" s="352"/>
      <c r="K66" s="353"/>
      <c r="L66" s="351">
        <v>740812</v>
      </c>
      <c r="M66" s="351">
        <v>361811.99</v>
      </c>
      <c r="N66" s="351">
        <v>0</v>
      </c>
      <c r="O66" s="352"/>
      <c r="P66" s="354"/>
      <c r="Q66" s="355">
        <v>-181411.72000000003</v>
      </c>
      <c r="R66" s="356">
        <v>-0.24488226432617186</v>
      </c>
      <c r="S66" s="351">
        <v>-72198.009999999995</v>
      </c>
      <c r="T66" s="356">
        <v>-0.19954565353127185</v>
      </c>
      <c r="U66" s="351">
        <v>0</v>
      </c>
      <c r="V66" s="352"/>
      <c r="W66" s="357"/>
      <c r="X66" s="358"/>
      <c r="Y66" s="359"/>
    </row>
    <row r="67" spans="1:26" x14ac:dyDescent="0.25">
      <c r="G67" s="19">
        <v>0.27999999996973202</v>
      </c>
      <c r="H67" s="29"/>
      <c r="I67" s="29"/>
      <c r="J67" s="89"/>
      <c r="K67" s="194"/>
      <c r="L67" s="89"/>
      <c r="M67" s="89">
        <v>1.0000000009313226E-2</v>
      </c>
      <c r="N67" s="89"/>
      <c r="O67" s="89"/>
      <c r="P67" s="28"/>
      <c r="Q67" s="123"/>
      <c r="R67" s="28"/>
      <c r="S67" s="88"/>
      <c r="T67" s="88"/>
      <c r="U67" s="28"/>
      <c r="V67" s="28"/>
      <c r="W67" s="4"/>
      <c r="X67" s="4"/>
      <c r="Y67" s="28"/>
    </row>
    <row r="68" spans="1:26" ht="14.25" customHeight="1" thickBot="1" x14ac:dyDescent="0.35">
      <c r="A68" s="91" t="s">
        <v>102</v>
      </c>
      <c r="B68" s="3"/>
      <c r="C68" s="3"/>
      <c r="G68" s="3"/>
      <c r="H68" s="3"/>
      <c r="I68" s="126" t="s">
        <v>29</v>
      </c>
      <c r="J68" s="125">
        <v>-215817.66000000003</v>
      </c>
      <c r="K68" s="191"/>
      <c r="L68" s="122"/>
      <c r="M68" s="122"/>
      <c r="N68" s="126" t="s">
        <v>29</v>
      </c>
      <c r="O68" s="125">
        <v>-147811.98999999976</v>
      </c>
      <c r="P68" s="213"/>
      <c r="Q68" s="122"/>
      <c r="R68" s="122"/>
      <c r="S68" s="122"/>
      <c r="T68" s="122"/>
      <c r="U68" s="122"/>
      <c r="V68" s="126" t="s">
        <v>29</v>
      </c>
      <c r="W68" s="125">
        <v>-68006.157078601129</v>
      </c>
      <c r="X68" s="132"/>
      <c r="Y68" s="197"/>
    </row>
    <row r="69" spans="1:26" ht="16.5" customHeight="1" thickBot="1" x14ac:dyDescent="0.3">
      <c r="I69" s="399" t="s">
        <v>189</v>
      </c>
      <c r="J69" s="411">
        <v>345361</v>
      </c>
    </row>
    <row r="70" spans="1:26" ht="20.25" customHeight="1" thickBot="1" x14ac:dyDescent="0.3">
      <c r="A70" s="105" t="s">
        <v>44</v>
      </c>
      <c r="B70" s="19"/>
      <c r="C70" s="19"/>
      <c r="I70" s="399" t="s">
        <v>190</v>
      </c>
      <c r="J70" s="412">
        <v>129543.33999999997</v>
      </c>
      <c r="K70" s="427"/>
      <c r="L70" s="30"/>
      <c r="M70" s="30"/>
      <c r="N70" s="30"/>
      <c r="Z70" s="215"/>
    </row>
    <row r="71" spans="1:26" x14ac:dyDescent="0.25">
      <c r="A71" s="91" t="s">
        <v>45</v>
      </c>
      <c r="B71" s="19"/>
      <c r="C71" s="19"/>
      <c r="D71" s="106">
        <v>9.9220079114089199E-2</v>
      </c>
    </row>
    <row r="72" spans="1:26" x14ac:dyDescent="0.25">
      <c r="A72" s="107" t="s">
        <v>46</v>
      </c>
      <c r="B72" s="19"/>
      <c r="C72" s="19"/>
      <c r="D72" s="106">
        <v>0.11280334771627333</v>
      </c>
    </row>
    <row r="73" spans="1:26" x14ac:dyDescent="0.25">
      <c r="A73" s="91" t="s">
        <v>47</v>
      </c>
      <c r="B73" s="19"/>
      <c r="C73" s="19"/>
      <c r="D73" s="106">
        <v>0.83112996408681616</v>
      </c>
      <c r="G73" s="3"/>
      <c r="H73" s="3"/>
      <c r="I73" s="3"/>
      <c r="K73" s="3"/>
      <c r="W73" s="19"/>
      <c r="X73" s="19"/>
      <c r="Y73" s="19"/>
    </row>
    <row r="75" spans="1:26" ht="18.75" x14ac:dyDescent="0.3">
      <c r="A75" s="179"/>
      <c r="G75" s="3"/>
      <c r="H75" s="3"/>
      <c r="I75" s="3"/>
      <c r="K75" s="3"/>
    </row>
    <row r="76" spans="1:26" x14ac:dyDescent="0.25">
      <c r="A76" s="30"/>
      <c r="E76" s="106"/>
      <c r="G76" s="3"/>
      <c r="H76" s="3"/>
      <c r="I76" s="3"/>
      <c r="K76" s="3"/>
    </row>
    <row r="77" spans="1:26" x14ac:dyDescent="0.25">
      <c r="A77" s="30"/>
      <c r="E77" s="106"/>
      <c r="G77" s="3"/>
      <c r="H77" s="3"/>
      <c r="I77" s="3"/>
      <c r="K77" s="3"/>
    </row>
    <row r="79" spans="1:26" x14ac:dyDescent="0.25">
      <c r="E79" s="106"/>
      <c r="G79" s="3"/>
      <c r="H79" s="3"/>
      <c r="I79" s="3"/>
      <c r="K79" s="3"/>
    </row>
    <row r="80" spans="1:26" x14ac:dyDescent="0.25">
      <c r="B80" s="3"/>
      <c r="C80" s="3"/>
      <c r="G80" s="3"/>
      <c r="H80" s="3"/>
      <c r="I80" s="3"/>
      <c r="K80" s="3"/>
    </row>
    <row r="81" spans="2:11" x14ac:dyDescent="0.25">
      <c r="B81" s="3"/>
      <c r="C81" s="3"/>
      <c r="G81" s="3"/>
      <c r="H81" s="3"/>
      <c r="I81" s="3"/>
      <c r="K81" s="3"/>
    </row>
    <row r="82" spans="2:11" x14ac:dyDescent="0.25">
      <c r="B82" s="3"/>
      <c r="C82" s="3"/>
      <c r="G82" s="3"/>
      <c r="H82" s="3"/>
      <c r="I82" s="3"/>
      <c r="K82" s="3"/>
    </row>
    <row r="83" spans="2:11" x14ac:dyDescent="0.25">
      <c r="B83" s="3"/>
      <c r="C83" s="3"/>
      <c r="G83" s="3"/>
      <c r="H83" s="3"/>
      <c r="I83" s="3"/>
      <c r="K83" s="3"/>
    </row>
    <row r="84" spans="2:11" x14ac:dyDescent="0.25">
      <c r="B84" s="3"/>
      <c r="C84" s="3"/>
      <c r="G84" s="3"/>
      <c r="H84" s="3"/>
      <c r="I84" s="3"/>
      <c r="K84" s="3"/>
    </row>
    <row r="85" spans="2:11" x14ac:dyDescent="0.25">
      <c r="B85" s="3"/>
      <c r="C85" s="3"/>
      <c r="G85" s="3"/>
      <c r="H85" s="3"/>
      <c r="I85" s="3"/>
      <c r="K85" s="3"/>
    </row>
    <row r="86" spans="2:11" x14ac:dyDescent="0.25">
      <c r="B86" s="3"/>
      <c r="C86" s="3"/>
      <c r="G86" s="3"/>
      <c r="H86" s="3"/>
      <c r="I86" s="3"/>
      <c r="K86" s="3"/>
    </row>
    <row r="87" spans="2:11" x14ac:dyDescent="0.25">
      <c r="B87" s="3"/>
      <c r="C87" s="3"/>
      <c r="G87" s="3"/>
      <c r="H87" s="3"/>
      <c r="I87" s="3"/>
      <c r="K87" s="3"/>
    </row>
    <row r="88" spans="2:11" x14ac:dyDescent="0.25">
      <c r="F88" s="91"/>
      <c r="G88" s="3"/>
      <c r="H88" s="3"/>
      <c r="I88" s="3"/>
    </row>
    <row r="89" spans="2:11" x14ac:dyDescent="0.25">
      <c r="G89" s="3"/>
      <c r="H89" s="3"/>
      <c r="I89" s="3"/>
    </row>
    <row r="90" spans="2:11" x14ac:dyDescent="0.25">
      <c r="G90" s="3"/>
      <c r="H90" s="3"/>
      <c r="I90" s="3"/>
    </row>
    <row r="91" spans="2:11" x14ac:dyDescent="0.25">
      <c r="G91" s="3"/>
      <c r="H91" s="3"/>
      <c r="I91" s="3"/>
    </row>
    <row r="92" spans="2:11" x14ac:dyDescent="0.25">
      <c r="G92" s="3"/>
      <c r="H92" s="3"/>
      <c r="I92" s="3"/>
    </row>
    <row r="93" spans="2:11" x14ac:dyDescent="0.25">
      <c r="B93" s="3"/>
      <c r="C93" s="3"/>
      <c r="G93" s="3"/>
      <c r="H93" s="3"/>
      <c r="I93" s="3"/>
    </row>
    <row r="94" spans="2:11" x14ac:dyDescent="0.25">
      <c r="B94" s="3"/>
      <c r="C94" s="3"/>
      <c r="G94" s="3"/>
      <c r="H94" s="3"/>
      <c r="I94" s="3"/>
    </row>
    <row r="95" spans="2:11" x14ac:dyDescent="0.25">
      <c r="B95" s="3"/>
      <c r="C95" s="3"/>
      <c r="G95" s="3"/>
      <c r="H95" s="3"/>
      <c r="I95" s="3"/>
    </row>
    <row r="96" spans="2:11" x14ac:dyDescent="0.25">
      <c r="B96" s="3"/>
      <c r="C96" s="3"/>
      <c r="G96" s="3"/>
      <c r="H96" s="3"/>
      <c r="I96" s="3"/>
    </row>
    <row r="97" spans="2:25" x14ac:dyDescent="0.25">
      <c r="B97" s="3"/>
      <c r="C97" s="3"/>
      <c r="G97" s="3"/>
      <c r="H97" s="3"/>
      <c r="I97" s="3"/>
    </row>
    <row r="100" spans="2:25" x14ac:dyDescent="0.25">
      <c r="U100" s="108"/>
      <c r="V100" s="108"/>
      <c r="W100" s="108"/>
      <c r="X100" s="108"/>
      <c r="Y100" s="108"/>
    </row>
  </sheetData>
  <mergeCells count="3">
    <mergeCell ref="S20:T20"/>
    <mergeCell ref="U20:V20"/>
    <mergeCell ref="W20:X20"/>
  </mergeCells>
  <pageMargins left="0.25" right="0.25" top="0.75" bottom="0.75" header="0.3" footer="0.3"/>
  <pageSetup paperSize="8" scale="54" orientation="landscape" r:id="rId1"/>
  <headerFooter>
    <oddFooter>&amp;L&amp;D&amp;T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RowHeight="15" x14ac:dyDescent="0.25"/>
  <cols>
    <col min="3" max="3" width="47.7109375" customWidth="1"/>
    <col min="4" max="4" width="10.5703125" bestFit="1" customWidth="1"/>
    <col min="5" max="5" width="11.28515625" customWidth="1"/>
  </cols>
  <sheetData>
    <row r="1" spans="1:14" s="423" customFormat="1" x14ac:dyDescent="0.25">
      <c r="A1" s="1" t="s">
        <v>27</v>
      </c>
    </row>
    <row r="2" spans="1:14" x14ac:dyDescent="0.25">
      <c r="A2" s="1" t="s">
        <v>195</v>
      </c>
    </row>
    <row r="3" spans="1:14" x14ac:dyDescent="0.25">
      <c r="E3" s="15" t="s">
        <v>29</v>
      </c>
    </row>
    <row r="4" spans="1:14" x14ac:dyDescent="0.25">
      <c r="A4" t="s">
        <v>203</v>
      </c>
      <c r="E4" s="18">
        <v>19303</v>
      </c>
      <c r="I4" s="361"/>
      <c r="J4" s="361"/>
      <c r="K4" s="361"/>
      <c r="L4" s="20"/>
      <c r="M4" s="361"/>
    </row>
    <row r="5" spans="1:14" s="423" customFormat="1" x14ac:dyDescent="0.25">
      <c r="A5" s="423" t="s">
        <v>208</v>
      </c>
      <c r="E5" s="18">
        <v>14708</v>
      </c>
      <c r="I5" s="361"/>
      <c r="J5" s="361"/>
      <c r="K5" s="361"/>
      <c r="L5" s="20"/>
      <c r="M5" s="361"/>
    </row>
    <row r="6" spans="1:14" x14ac:dyDescent="0.25">
      <c r="A6" t="s">
        <v>202</v>
      </c>
      <c r="E6" s="18">
        <f>(14708-663)*0.138</f>
        <v>1938.2100000000003</v>
      </c>
    </row>
    <row r="7" spans="1:14" s="423" customFormat="1" x14ac:dyDescent="0.25">
      <c r="A7" s="423" t="s">
        <v>204</v>
      </c>
      <c r="E7" s="18">
        <v>819</v>
      </c>
    </row>
    <row r="8" spans="1:14" s="423" customFormat="1" x14ac:dyDescent="0.25">
      <c r="A8" s="423" t="s">
        <v>209</v>
      </c>
      <c r="E8" s="424">
        <f>SUM(E4:E7)</f>
        <v>36768.21</v>
      </c>
    </row>
    <row r="9" spans="1:14" x14ac:dyDescent="0.25">
      <c r="A9" t="s">
        <v>210</v>
      </c>
      <c r="E9" s="17">
        <v>-5362</v>
      </c>
      <c r="I9" s="361"/>
      <c r="J9" s="361"/>
      <c r="K9" s="361"/>
      <c r="L9" s="20"/>
      <c r="M9" s="361"/>
      <c r="N9" s="3"/>
    </row>
    <row r="10" spans="1:14" x14ac:dyDescent="0.25">
      <c r="A10" t="s">
        <v>194</v>
      </c>
      <c r="E10" s="424">
        <f>E8+E9</f>
        <v>31406.21</v>
      </c>
    </row>
    <row r="11" spans="1:14" s="423" customFormat="1" x14ac:dyDescent="0.25">
      <c r="E11" s="19"/>
    </row>
    <row r="12" spans="1:14" x14ac:dyDescent="0.25">
      <c r="A12" t="s">
        <v>196</v>
      </c>
      <c r="C12" t="s">
        <v>198</v>
      </c>
      <c r="D12">
        <v>1760</v>
      </c>
      <c r="E12" s="18"/>
    </row>
    <row r="13" spans="1:14" x14ac:dyDescent="0.25">
      <c r="C13" s="423" t="s">
        <v>198</v>
      </c>
      <c r="D13">
        <v>480</v>
      </c>
      <c r="E13" s="18"/>
    </row>
    <row r="14" spans="1:14" x14ac:dyDescent="0.25">
      <c r="C14" s="423" t="s">
        <v>198</v>
      </c>
      <c r="D14">
        <v>360</v>
      </c>
      <c r="E14" s="18"/>
    </row>
    <row r="15" spans="1:14" x14ac:dyDescent="0.25">
      <c r="C15" t="s">
        <v>199</v>
      </c>
      <c r="D15">
        <v>4740</v>
      </c>
      <c r="E15" s="18"/>
    </row>
    <row r="16" spans="1:14" x14ac:dyDescent="0.25">
      <c r="C16" t="s">
        <v>200</v>
      </c>
      <c r="D16">
        <v>171</v>
      </c>
      <c r="E16" s="18"/>
    </row>
    <row r="17" spans="1:5" x14ac:dyDescent="0.25">
      <c r="C17" t="s">
        <v>201</v>
      </c>
      <c r="D17" s="426">
        <v>1000</v>
      </c>
      <c r="E17" s="18"/>
    </row>
    <row r="18" spans="1:5" x14ac:dyDescent="0.25">
      <c r="E18" s="18">
        <f>SUM(D12:D17)</f>
        <v>8511</v>
      </c>
    </row>
    <row r="19" spans="1:5" s="423" customFormat="1" x14ac:dyDescent="0.25">
      <c r="E19" s="18"/>
    </row>
    <row r="20" spans="1:5" x14ac:dyDescent="0.25">
      <c r="A20" t="s">
        <v>197</v>
      </c>
      <c r="E20" s="18">
        <f>2.5*84162/12</f>
        <v>17533.75</v>
      </c>
    </row>
    <row r="21" spans="1:5" ht="15.75" thickBot="1" x14ac:dyDescent="0.3">
      <c r="D21" s="2" t="s">
        <v>29</v>
      </c>
      <c r="E21" s="425">
        <f>SUM(E10:E20)</f>
        <v>57450.96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Balance sheet 311014</vt:lpstr>
      <vt:lpstr>SoFA</vt:lpstr>
      <vt:lpstr>SoFA Q4</vt:lpstr>
      <vt:lpstr>Transition costs</vt:lpstr>
      <vt:lpstr>SoFA!Print_Area</vt:lpstr>
      <vt:lpstr>'SoFA Q4'!Print_Area</vt:lpstr>
    </vt:vector>
  </TitlesOfParts>
  <Company>HCW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Greyham Dawes;Davina Johnson;Richard Symonds</dc:creator>
  <cp:lastModifiedBy>Davina</cp:lastModifiedBy>
  <cp:lastPrinted>2014-12-05T16:33:56Z</cp:lastPrinted>
  <dcterms:created xsi:type="dcterms:W3CDTF">2013-06-26T08:04:32Z</dcterms:created>
  <dcterms:modified xsi:type="dcterms:W3CDTF">2014-12-05T16:34:16Z</dcterms:modified>
</cp:coreProperties>
</file>